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G_Estatistica\Estatística_Internet\CJF_atual\Internet\"/>
    </mc:Choice>
  </mc:AlternateContent>
  <bookViews>
    <workbookView xWindow="480" yWindow="285" windowWidth="11115" windowHeight="12570"/>
  </bookViews>
  <sheets>
    <sheet name="QUADRO_JUÍZES_JUÍZAS" sheetId="2" r:id="rId1"/>
  </sheets>
  <definedNames>
    <definedName name="_xlnm.Print_Area" localSheetId="0">QUADRO_JUÍZES_JUÍZAS!$A$1:$O$41</definedName>
  </definedNames>
  <calcPr calcId="171027"/>
</workbook>
</file>

<file path=xl/calcChain.xml><?xml version="1.0" encoding="utf-8"?>
<calcChain xmlns="http://schemas.openxmlformats.org/spreadsheetml/2006/main">
  <c r="J38" i="2" l="1"/>
  <c r="I38" i="2"/>
  <c r="H38" i="2"/>
  <c r="N37" i="2"/>
  <c r="L37" i="2"/>
  <c r="K37" i="2"/>
  <c r="F37" i="2"/>
  <c r="M37" i="2"/>
  <c r="L36" i="2"/>
  <c r="K36" i="2"/>
  <c r="F36" i="2"/>
  <c r="N36" i="2"/>
  <c r="G36" i="2"/>
  <c r="M35" i="2"/>
  <c r="L35" i="2"/>
  <c r="K35" i="2"/>
  <c r="G35" i="2"/>
  <c r="F35" i="2"/>
  <c r="L34" i="2"/>
  <c r="K34" i="2"/>
  <c r="N34" i="2"/>
  <c r="M34" i="2"/>
  <c r="N33" i="2"/>
  <c r="L33" i="2"/>
  <c r="K33" i="2"/>
  <c r="F33" i="2"/>
  <c r="M33" i="2"/>
  <c r="L32" i="2"/>
  <c r="K32" i="2"/>
  <c r="E38" i="2"/>
  <c r="F32" i="2"/>
  <c r="C38" i="2"/>
  <c r="J31" i="2"/>
  <c r="I31" i="2"/>
  <c r="K31" i="2" s="1"/>
  <c r="H31" i="2"/>
  <c r="E31" i="2"/>
  <c r="D31" i="2"/>
  <c r="F31" i="2" s="1"/>
  <c r="C31" i="2"/>
  <c r="N30" i="2"/>
  <c r="M30" i="2"/>
  <c r="L30" i="2"/>
  <c r="K30" i="2"/>
  <c r="G30" i="2"/>
  <c r="F30" i="2"/>
  <c r="N29" i="2"/>
  <c r="M29" i="2"/>
  <c r="O29" i="2" s="1"/>
  <c r="L29" i="2"/>
  <c r="K29" i="2"/>
  <c r="G29" i="2"/>
  <c r="F29" i="2"/>
  <c r="N28" i="2"/>
  <c r="M28" i="2"/>
  <c r="L28" i="2"/>
  <c r="K28" i="2"/>
  <c r="G28" i="2"/>
  <c r="F28" i="2"/>
  <c r="J27" i="2"/>
  <c r="I27" i="2"/>
  <c r="H27" i="2"/>
  <c r="E27" i="2"/>
  <c r="D27" i="2"/>
  <c r="F27" i="2" s="1"/>
  <c r="C27" i="2"/>
  <c r="N26" i="2"/>
  <c r="M26" i="2"/>
  <c r="L26" i="2"/>
  <c r="K26" i="2"/>
  <c r="G26" i="2"/>
  <c r="F26" i="2"/>
  <c r="N25" i="2"/>
  <c r="M25" i="2"/>
  <c r="L25" i="2"/>
  <c r="K25" i="2"/>
  <c r="G25" i="2"/>
  <c r="F25" i="2"/>
  <c r="J24" i="2"/>
  <c r="I24" i="2"/>
  <c r="H24" i="2"/>
  <c r="M24" i="2" s="1"/>
  <c r="E24" i="2"/>
  <c r="D24" i="2"/>
  <c r="C24" i="2"/>
  <c r="N23" i="2"/>
  <c r="O23" i="2" s="1"/>
  <c r="M23" i="2"/>
  <c r="L23" i="2"/>
  <c r="K23" i="2"/>
  <c r="G23" i="2"/>
  <c r="G24" i="2" s="1"/>
  <c r="F23" i="2"/>
  <c r="N22" i="2"/>
  <c r="M22" i="2"/>
  <c r="L22" i="2"/>
  <c r="K22" i="2"/>
  <c r="G22" i="2"/>
  <c r="F22" i="2"/>
  <c r="J21" i="2"/>
  <c r="I21" i="2"/>
  <c r="H21" i="2"/>
  <c r="E21" i="2"/>
  <c r="D21" i="2"/>
  <c r="C21" i="2"/>
  <c r="N20" i="2"/>
  <c r="M20" i="2"/>
  <c r="O20" i="2" s="1"/>
  <c r="L20" i="2"/>
  <c r="K20" i="2"/>
  <c r="G20" i="2"/>
  <c r="F20" i="2"/>
  <c r="N19" i="2"/>
  <c r="M19" i="2"/>
  <c r="L19" i="2"/>
  <c r="K19" i="2"/>
  <c r="G19" i="2"/>
  <c r="F19" i="2"/>
  <c r="N18" i="2"/>
  <c r="M18" i="2"/>
  <c r="L18" i="2"/>
  <c r="K18" i="2"/>
  <c r="G18" i="2"/>
  <c r="F18" i="2"/>
  <c r="N17" i="2"/>
  <c r="M17" i="2"/>
  <c r="L17" i="2"/>
  <c r="K17" i="2"/>
  <c r="G17" i="2"/>
  <c r="F17" i="2"/>
  <c r="N16" i="2"/>
  <c r="M16" i="2"/>
  <c r="L16" i="2"/>
  <c r="K16" i="2"/>
  <c r="G16" i="2"/>
  <c r="F16" i="2"/>
  <c r="N15" i="2"/>
  <c r="M15" i="2"/>
  <c r="L15" i="2"/>
  <c r="K15" i="2"/>
  <c r="G15" i="2"/>
  <c r="F15" i="2"/>
  <c r="N14" i="2"/>
  <c r="M14" i="2"/>
  <c r="O14" i="2" s="1"/>
  <c r="L14" i="2"/>
  <c r="K14" i="2"/>
  <c r="G14" i="2"/>
  <c r="F14" i="2"/>
  <c r="N13" i="2"/>
  <c r="M13" i="2"/>
  <c r="L13" i="2"/>
  <c r="K13" i="2"/>
  <c r="G13" i="2"/>
  <c r="F13" i="2"/>
  <c r="N12" i="2"/>
  <c r="M12" i="2"/>
  <c r="L12" i="2"/>
  <c r="K12" i="2"/>
  <c r="G12" i="2"/>
  <c r="F12" i="2"/>
  <c r="N11" i="2"/>
  <c r="M11" i="2"/>
  <c r="L11" i="2"/>
  <c r="K11" i="2"/>
  <c r="G11" i="2"/>
  <c r="F11" i="2"/>
  <c r="N10" i="2"/>
  <c r="M10" i="2"/>
  <c r="L10" i="2"/>
  <c r="K10" i="2"/>
  <c r="G10" i="2"/>
  <c r="F10" i="2"/>
  <c r="N9" i="2"/>
  <c r="M9" i="2"/>
  <c r="L9" i="2"/>
  <c r="K9" i="2"/>
  <c r="G9" i="2"/>
  <c r="F9" i="2"/>
  <c r="N8" i="2"/>
  <c r="M8" i="2"/>
  <c r="L8" i="2"/>
  <c r="K8" i="2"/>
  <c r="G8" i="2"/>
  <c r="F8" i="2"/>
  <c r="N7" i="2"/>
  <c r="M7" i="2"/>
  <c r="L7" i="2"/>
  <c r="K7" i="2"/>
  <c r="G7" i="2"/>
  <c r="F7" i="2"/>
  <c r="L38" i="2" l="1"/>
  <c r="O30" i="2"/>
  <c r="O31" i="2" s="1"/>
  <c r="M27" i="2"/>
  <c r="J39" i="2"/>
  <c r="K27" i="2"/>
  <c r="G27" i="2"/>
  <c r="L24" i="2"/>
  <c r="O22" i="2"/>
  <c r="K38" i="2"/>
  <c r="O33" i="2"/>
  <c r="O37" i="2"/>
  <c r="O28" i="2"/>
  <c r="L31" i="2"/>
  <c r="N31" i="2"/>
  <c r="G31" i="2"/>
  <c r="M31" i="2"/>
  <c r="L27" i="2"/>
  <c r="N27" i="2"/>
  <c r="C39" i="2"/>
  <c r="O26" i="2"/>
  <c r="K24" i="2"/>
  <c r="H39" i="2"/>
  <c r="O24" i="2"/>
  <c r="N24" i="2"/>
  <c r="F24" i="2"/>
  <c r="L21" i="2"/>
  <c r="L39" i="2" s="1"/>
  <c r="O7" i="2"/>
  <c r="O15" i="2"/>
  <c r="O9" i="2"/>
  <c r="O13" i="2"/>
  <c r="O17" i="2"/>
  <c r="K21" i="2"/>
  <c r="O12" i="2"/>
  <c r="O10" i="2"/>
  <c r="O19" i="2"/>
  <c r="G21" i="2"/>
  <c r="O18" i="2"/>
  <c r="F21" i="2"/>
  <c r="O8" i="2"/>
  <c r="N21" i="2"/>
  <c r="O11" i="2"/>
  <c r="O16" i="2"/>
  <c r="E39" i="2"/>
  <c r="O34" i="2"/>
  <c r="D38" i="2"/>
  <c r="F38" i="2" s="1"/>
  <c r="G33" i="2"/>
  <c r="N35" i="2"/>
  <c r="O35" i="2" s="1"/>
  <c r="G37" i="2"/>
  <c r="M21" i="2"/>
  <c r="M32" i="2"/>
  <c r="F34" i="2"/>
  <c r="M36" i="2"/>
  <c r="O36" i="2" s="1"/>
  <c r="I39" i="2"/>
  <c r="K39" i="2" s="1"/>
  <c r="N32" i="2"/>
  <c r="G34" i="2"/>
  <c r="O25" i="2"/>
  <c r="G32" i="2"/>
  <c r="O27" i="2" l="1"/>
  <c r="O21" i="2"/>
  <c r="G38" i="2"/>
  <c r="G39" i="2" s="1"/>
  <c r="O32" i="2"/>
  <c r="O38" i="2" s="1"/>
  <c r="M38" i="2"/>
  <c r="M39" i="2" s="1"/>
  <c r="N38" i="2"/>
  <c r="N39" i="2" s="1"/>
  <c r="D39" i="2"/>
  <c r="F39" i="2" s="1"/>
  <c r="O39" i="2" l="1"/>
</calcChain>
</file>

<file path=xl/sharedStrings.xml><?xml version="1.0" encoding="utf-8"?>
<sst xmlns="http://schemas.openxmlformats.org/spreadsheetml/2006/main" count="65" uniqueCount="50">
  <si>
    <t>Seções Judiciárias</t>
  </si>
  <si>
    <t>Juízes Federais</t>
  </si>
  <si>
    <t xml:space="preserve"> Juízes Federais Substitutos</t>
  </si>
  <si>
    <t>Total</t>
  </si>
  <si>
    <t>Criados</t>
  </si>
  <si>
    <t>Providos</t>
  </si>
  <si>
    <t>Vagos</t>
  </si>
  <si>
    <t>Juízes</t>
  </si>
  <si>
    <t>Juízas</t>
  </si>
  <si>
    <t>DF</t>
  </si>
  <si>
    <t>AC</t>
  </si>
  <si>
    <t>AM</t>
  </si>
  <si>
    <t>AP</t>
  </si>
  <si>
    <t>BA</t>
  </si>
  <si>
    <t>GO</t>
  </si>
  <si>
    <t>MA</t>
  </si>
  <si>
    <t>Região</t>
  </si>
  <si>
    <t>MG</t>
  </si>
  <si>
    <t>MT</t>
  </si>
  <si>
    <t>PA</t>
  </si>
  <si>
    <t>PI</t>
  </si>
  <si>
    <t>RO</t>
  </si>
  <si>
    <t>RR</t>
  </si>
  <si>
    <t>TO</t>
  </si>
  <si>
    <t>2ª Região</t>
  </si>
  <si>
    <t>RJ</t>
  </si>
  <si>
    <t xml:space="preserve">ES </t>
  </si>
  <si>
    <t>3ª Região</t>
  </si>
  <si>
    <t>SP</t>
  </si>
  <si>
    <t>MS</t>
  </si>
  <si>
    <t>RS</t>
  </si>
  <si>
    <t>4ª</t>
  </si>
  <si>
    <t>PR</t>
  </si>
  <si>
    <t>SC</t>
  </si>
  <si>
    <t>PE</t>
  </si>
  <si>
    <t>AL</t>
  </si>
  <si>
    <t>CE</t>
  </si>
  <si>
    <t>PB</t>
  </si>
  <si>
    <t>RN</t>
  </si>
  <si>
    <t>SE</t>
  </si>
  <si>
    <t>Total Geral</t>
  </si>
  <si>
    <t>Fonte: TRFs</t>
  </si>
  <si>
    <t>Justiça Federal de primeiro grau</t>
  </si>
  <si>
    <t>Quadro de juízes(as) federais e substitutos</t>
  </si>
  <si>
    <t>4ª Região</t>
  </si>
  <si>
    <t>5ª Região</t>
  </si>
  <si>
    <t>1ª  Região</t>
  </si>
  <si>
    <t>2ª</t>
  </si>
  <si>
    <t>Elaboração: CJF/CG/ASEST</t>
  </si>
  <si>
    <t>Situação de: 30 de abril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</si>
</sst>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name val="Arial"/>
    </font>
    <font>
      <sz val="10"/>
      <name val="Arial"/>
      <family val="2"/>
    </font>
    <font>
      <sz val="7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NewsGoth Lt BT"/>
      <family val="2"/>
    </font>
    <font>
      <sz val="14"/>
      <name val="NewsGoth Lt BT"/>
      <family val="2"/>
    </font>
    <font>
      <b/>
      <sz val="10"/>
      <name val="NewsGoth Lt BT"/>
      <family val="2"/>
    </font>
    <font>
      <sz val="10"/>
      <name val="NewsGoth Lt BT"/>
      <family val="2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9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horizontal="centerContinuous"/>
    </xf>
    <xf numFmtId="0" fontId="1" fillId="0" borderId="0">
      <alignment horizontal="centerContinuous"/>
    </xf>
  </cellStyleXfs>
  <cellXfs count="80">
    <xf numFmtId="0" fontId="0" fillId="0" borderId="0" xfId="0">
      <alignment horizontal="centerContinuous"/>
    </xf>
    <xf numFmtId="0" fontId="0" fillId="2" borderId="0" xfId="0" applyFill="1">
      <alignment horizontal="centerContinuous"/>
    </xf>
    <xf numFmtId="0" fontId="2" fillId="2" borderId="0" xfId="0" applyFont="1" applyFill="1">
      <alignment horizontal="centerContinuous"/>
    </xf>
    <xf numFmtId="0" fontId="4" fillId="2" borderId="0" xfId="0" applyFont="1" applyFill="1">
      <alignment horizontal="centerContinuous"/>
    </xf>
    <xf numFmtId="0" fontId="5" fillId="2" borderId="0" xfId="0" applyFont="1" applyFill="1" applyAlignment="1"/>
    <xf numFmtId="0" fontId="3" fillId="2" borderId="0" xfId="0" applyFont="1" applyFill="1" applyAlignment="1">
      <alignment horizontal="right"/>
    </xf>
    <xf numFmtId="0" fontId="10" fillId="0" borderId="0" xfId="0" applyFont="1" applyAlignment="1"/>
    <xf numFmtId="0" fontId="1" fillId="2" borderId="0" xfId="0" applyFont="1" applyFill="1">
      <alignment horizontal="centerContinuous"/>
    </xf>
    <xf numFmtId="0" fontId="0" fillId="2" borderId="0" xfId="0" applyFill="1" applyBorder="1">
      <alignment horizontal="centerContinuous"/>
    </xf>
    <xf numFmtId="0" fontId="3" fillId="2" borderId="0" xfId="0" applyFont="1" applyFill="1" applyBorder="1" applyAlignment="1"/>
    <xf numFmtId="0" fontId="4" fillId="2" borderId="0" xfId="0" applyFont="1" applyFill="1" applyBorder="1">
      <alignment horizontal="centerContinuous"/>
    </xf>
    <xf numFmtId="0" fontId="5" fillId="2" borderId="0" xfId="0" applyFont="1" applyFill="1" applyBorder="1" applyAlignment="1"/>
    <xf numFmtId="0" fontId="1" fillId="2" borderId="0" xfId="0" applyFont="1" applyFill="1" applyBorder="1">
      <alignment horizontal="centerContinuous"/>
    </xf>
    <xf numFmtId="0" fontId="8" fillId="3" borderId="1" xfId="1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37" fontId="9" fillId="0" borderId="32" xfId="1" applyNumberFormat="1" applyFont="1" applyFill="1" applyBorder="1" applyAlignment="1">
      <alignment horizontal="center"/>
    </xf>
    <xf numFmtId="37" fontId="9" fillId="0" borderId="33" xfId="1" applyNumberFormat="1" applyFont="1" applyFill="1" applyBorder="1" applyAlignment="1">
      <alignment horizontal="center"/>
    </xf>
    <xf numFmtId="37" fontId="9" fillId="0" borderId="34" xfId="1" applyNumberFormat="1" applyFont="1" applyFill="1" applyBorder="1" applyAlignment="1">
      <alignment horizontal="center"/>
    </xf>
    <xf numFmtId="37" fontId="9" fillId="0" borderId="4" xfId="1" applyNumberFormat="1" applyFont="1" applyFill="1" applyBorder="1" applyAlignment="1">
      <alignment horizontal="center"/>
    </xf>
    <xf numFmtId="37" fontId="9" fillId="0" borderId="5" xfId="1" applyNumberFormat="1" applyFont="1" applyFill="1" applyBorder="1" applyAlignment="1">
      <alignment horizontal="center"/>
    </xf>
    <xf numFmtId="37" fontId="9" fillId="0" borderId="31" xfId="1" applyNumberFormat="1" applyFont="1" applyFill="1" applyBorder="1" applyAlignment="1">
      <alignment horizontal="center"/>
    </xf>
    <xf numFmtId="37" fontId="9" fillId="0" borderId="2" xfId="1" applyNumberFormat="1" applyFont="1" applyFill="1" applyBorder="1" applyAlignment="1">
      <alignment horizontal="center"/>
    </xf>
    <xf numFmtId="37" fontId="9" fillId="0" borderId="3" xfId="1" applyNumberFormat="1" applyFont="1" applyFill="1" applyBorder="1" applyAlignment="1">
      <alignment horizontal="center"/>
    </xf>
    <xf numFmtId="37" fontId="9" fillId="0" borderId="5" xfId="1" applyNumberFormat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/>
    </xf>
    <xf numFmtId="37" fontId="9" fillId="0" borderId="35" xfId="1" applyNumberFormat="1" applyFont="1" applyFill="1" applyBorder="1" applyAlignment="1">
      <alignment horizontal="center"/>
    </xf>
    <xf numFmtId="37" fontId="9" fillId="0" borderId="8" xfId="1" applyNumberFormat="1" applyFont="1" applyFill="1" applyBorder="1" applyAlignment="1">
      <alignment horizontal="center"/>
    </xf>
    <xf numFmtId="37" fontId="9" fillId="0" borderId="10" xfId="1" applyNumberFormat="1" applyFont="1" applyFill="1" applyBorder="1" applyAlignment="1">
      <alignment horizontal="center"/>
    </xf>
    <xf numFmtId="37" fontId="9" fillId="0" borderId="9" xfId="1" applyNumberFormat="1" applyFont="1" applyFill="1" applyBorder="1" applyAlignment="1">
      <alignment horizontal="center"/>
    </xf>
    <xf numFmtId="37" fontId="9" fillId="0" borderId="6" xfId="1" applyNumberFormat="1" applyFont="1" applyFill="1" applyBorder="1" applyAlignment="1">
      <alignment horizontal="center"/>
    </xf>
    <xf numFmtId="37" fontId="9" fillId="0" borderId="7" xfId="1" applyNumberFormat="1" applyFont="1" applyFill="1" applyBorder="1" applyAlignment="1">
      <alignment horizontal="center"/>
    </xf>
    <xf numFmtId="37" fontId="9" fillId="0" borderId="9" xfId="1" applyNumberFormat="1" applyFont="1" applyFill="1" applyBorder="1" applyAlignment="1">
      <alignment horizontal="center" vertical="center"/>
    </xf>
    <xf numFmtId="0" fontId="8" fillId="4" borderId="6" xfId="1" applyFont="1" applyFill="1" applyBorder="1" applyAlignment="1">
      <alignment horizontal="center"/>
    </xf>
    <xf numFmtId="37" fontId="8" fillId="4" borderId="7" xfId="1" applyNumberFormat="1" applyFont="1" applyFill="1" applyBorder="1" applyAlignment="1">
      <alignment horizontal="center"/>
    </xf>
    <xf numFmtId="37" fontId="8" fillId="4" borderId="8" xfId="1" applyNumberFormat="1" applyFont="1" applyFill="1" applyBorder="1" applyAlignment="1">
      <alignment horizontal="center"/>
    </xf>
    <xf numFmtId="37" fontId="8" fillId="4" borderId="9" xfId="1" applyNumberFormat="1" applyFont="1" applyFill="1" applyBorder="1" applyAlignment="1">
      <alignment horizontal="center"/>
    </xf>
    <xf numFmtId="37" fontId="8" fillId="4" borderId="10" xfId="1" applyNumberFormat="1" applyFont="1" applyFill="1" applyBorder="1" applyAlignment="1">
      <alignment horizontal="center"/>
    </xf>
    <xf numFmtId="37" fontId="8" fillId="4" borderId="6" xfId="1" applyNumberFormat="1" applyFont="1" applyFill="1" applyBorder="1" applyAlignment="1">
      <alignment horizontal="center"/>
    </xf>
    <xf numFmtId="37" fontId="8" fillId="4" borderId="9" xfId="1" applyNumberFormat="1" applyFont="1" applyFill="1" applyBorder="1" applyAlignment="1">
      <alignment horizontal="center" vertical="center"/>
    </xf>
    <xf numFmtId="37" fontId="8" fillId="3" borderId="11" xfId="1" applyNumberFormat="1" applyFont="1" applyFill="1" applyBorder="1" applyAlignment="1">
      <alignment horizontal="center"/>
    </xf>
    <xf numFmtId="37" fontId="8" fillId="3" borderId="12" xfId="1" applyNumberFormat="1" applyFont="1" applyFill="1" applyBorder="1" applyAlignment="1">
      <alignment horizontal="center"/>
    </xf>
    <xf numFmtId="37" fontId="8" fillId="3" borderId="13" xfId="1" applyNumberFormat="1" applyFont="1" applyFill="1" applyBorder="1" applyAlignment="1">
      <alignment horizontal="center"/>
    </xf>
    <xf numFmtId="37" fontId="8" fillId="3" borderId="14" xfId="1" applyNumberFormat="1" applyFont="1" applyFill="1" applyBorder="1" applyAlignment="1">
      <alignment horizontal="center"/>
    </xf>
    <xf numFmtId="37" fontId="8" fillId="3" borderId="15" xfId="1" applyNumberFormat="1" applyFont="1" applyFill="1" applyBorder="1" applyAlignment="1">
      <alignment horizontal="center"/>
    </xf>
    <xf numFmtId="37" fontId="8" fillId="3" borderId="13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8" fillId="3" borderId="9" xfId="1" applyFont="1" applyFill="1" applyBorder="1" applyAlignment="1">
      <alignment horizontal="center" vertical="center" wrapText="1"/>
    </xf>
    <xf numFmtId="0" fontId="8" fillId="3" borderId="16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 wrapText="1"/>
    </xf>
    <xf numFmtId="0" fontId="8" fillId="3" borderId="11" xfId="1" applyFont="1" applyFill="1" applyBorder="1" applyAlignment="1">
      <alignment horizontal="center"/>
    </xf>
    <xf numFmtId="0" fontId="8" fillId="3" borderId="15" xfId="1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8" fillId="3" borderId="10" xfId="1" applyFont="1" applyFill="1" applyBorder="1" applyAlignment="1">
      <alignment horizontal="center" vertical="center" wrapText="1"/>
    </xf>
    <xf numFmtId="0" fontId="8" fillId="3" borderId="22" xfId="1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 wrapText="1"/>
    </xf>
    <xf numFmtId="0" fontId="8" fillId="3" borderId="23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8" fillId="3" borderId="2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/>
    </xf>
    <xf numFmtId="0" fontId="8" fillId="5" borderId="24" xfId="1" applyFont="1" applyFill="1" applyBorder="1" applyAlignment="1">
      <alignment horizontal="center" vertical="center" wrapText="1"/>
    </xf>
    <xf numFmtId="0" fontId="8" fillId="5" borderId="25" xfId="1" applyFont="1" applyFill="1" applyBorder="1" applyAlignment="1">
      <alignment horizontal="center" vertical="center" wrapText="1"/>
    </xf>
    <xf numFmtId="0" fontId="8" fillId="5" borderId="26" xfId="1" applyFont="1" applyFill="1" applyBorder="1" applyAlignment="1">
      <alignment horizontal="center" vertical="center" wrapText="1"/>
    </xf>
    <xf numFmtId="0" fontId="8" fillId="5" borderId="0" xfId="1" applyFont="1" applyFill="1" applyBorder="1" applyAlignment="1">
      <alignment horizontal="center" vertical="center" wrapText="1"/>
    </xf>
    <xf numFmtId="0" fontId="8" fillId="5" borderId="27" xfId="1" applyFont="1" applyFill="1" applyBorder="1" applyAlignment="1">
      <alignment horizontal="center" vertical="center" wrapText="1"/>
    </xf>
    <xf numFmtId="0" fontId="8" fillId="5" borderId="28" xfId="1" applyFont="1" applyFill="1" applyBorder="1" applyAlignment="1">
      <alignment horizontal="center" vertical="center" wrapText="1"/>
    </xf>
    <xf numFmtId="0" fontId="8" fillId="3" borderId="17" xfId="1" applyFont="1" applyFill="1" applyBorder="1" applyAlignment="1">
      <alignment horizontal="center"/>
    </xf>
    <xf numFmtId="0" fontId="8" fillId="3" borderId="18" xfId="1" applyFont="1" applyFill="1" applyBorder="1" applyAlignment="1">
      <alignment horizontal="center"/>
    </xf>
    <xf numFmtId="0" fontId="8" fillId="3" borderId="19" xfId="1" applyFont="1" applyFill="1" applyBorder="1" applyAlignment="1">
      <alignment horizontal="center"/>
    </xf>
    <xf numFmtId="0" fontId="8" fillId="3" borderId="29" xfId="1" applyFont="1" applyFill="1" applyBorder="1" applyAlignment="1">
      <alignment horizontal="center"/>
    </xf>
    <xf numFmtId="0" fontId="8" fillId="3" borderId="30" xfId="1" applyFont="1" applyFill="1" applyBorder="1" applyAlignment="1">
      <alignment horizontal="center"/>
    </xf>
    <xf numFmtId="0" fontId="8" fillId="3" borderId="6" xfId="1" applyFont="1" applyFill="1" applyBorder="1" applyAlignment="1">
      <alignment horizontal="center"/>
    </xf>
    <xf numFmtId="0" fontId="8" fillId="3" borderId="21" xfId="1" applyFont="1" applyFill="1" applyBorder="1" applyAlignment="1">
      <alignment horizontal="center"/>
    </xf>
    <xf numFmtId="0" fontId="8" fillId="3" borderId="10" xfId="1" applyFont="1" applyFill="1" applyBorder="1" applyAlignment="1">
      <alignment horizontal="center"/>
    </xf>
    <xf numFmtId="0" fontId="8" fillId="3" borderId="8" xfId="1" applyFont="1" applyFill="1" applyBorder="1" applyAlignment="1">
      <alignment horizontal="center"/>
    </xf>
  </cellXfs>
  <cellStyles count="2">
    <cellStyle name="Normal" xfId="0" builtinId="0"/>
    <cellStyle name="Normal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4"/>
  <sheetViews>
    <sheetView showGridLines="0" tabSelected="1" zoomScaleNormal="100" workbookViewId="0">
      <selection activeCell="R5" sqref="R5"/>
    </sheetView>
  </sheetViews>
  <sheetFormatPr defaultColWidth="9.140625" defaultRowHeight="12.75"/>
  <cols>
    <col min="1" max="1" width="9.7109375" style="1" customWidth="1"/>
    <col min="2" max="2" width="6.5703125" style="2" customWidth="1"/>
    <col min="3" max="3" width="12" style="1" customWidth="1"/>
    <col min="4" max="4" width="7.140625" style="1" customWidth="1"/>
    <col min="5" max="5" width="6.42578125" style="1" customWidth="1"/>
    <col min="6" max="6" width="6.7109375" style="1" customWidth="1"/>
    <col min="7" max="8" width="9" style="1" customWidth="1"/>
    <col min="9" max="9" width="8.28515625" style="1" customWidth="1"/>
    <col min="10" max="10" width="6.85546875" style="1" customWidth="1"/>
    <col min="11" max="11" width="6.5703125" style="1" customWidth="1"/>
    <col min="12" max="12" width="7.85546875" style="1" customWidth="1"/>
    <col min="13" max="13" width="8.85546875" style="1" customWidth="1"/>
    <col min="14" max="14" width="9.5703125" style="1" customWidth="1"/>
    <col min="15" max="15" width="9.7109375" style="1" customWidth="1"/>
    <col min="16" max="16" width="11.42578125" style="1" customWidth="1"/>
    <col min="17" max="17" width="9.140625" style="1" customWidth="1"/>
    <col min="18" max="18" width="7.140625" style="7" customWidth="1"/>
    <col min="19" max="19" width="6.140625" style="7" customWidth="1"/>
    <col min="20" max="46" width="9.140625" style="7"/>
    <col min="47" max="16384" width="9.140625" style="1"/>
  </cols>
  <sheetData>
    <row r="1" spans="1:19" ht="18">
      <c r="A1" s="55" t="s">
        <v>42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9" ht="18">
      <c r="A2" s="55" t="s">
        <v>43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9" ht="18.75" thickBot="1">
      <c r="A3" s="64" t="s">
        <v>49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9" ht="12.75" customHeight="1">
      <c r="A4" s="65" t="s">
        <v>0</v>
      </c>
      <c r="B4" s="66"/>
      <c r="C4" s="71" t="s">
        <v>1</v>
      </c>
      <c r="D4" s="72"/>
      <c r="E4" s="72"/>
      <c r="F4" s="72"/>
      <c r="G4" s="73"/>
      <c r="H4" s="74" t="s">
        <v>2</v>
      </c>
      <c r="I4" s="72"/>
      <c r="J4" s="72"/>
      <c r="K4" s="72"/>
      <c r="L4" s="75"/>
      <c r="M4" s="71" t="s">
        <v>3</v>
      </c>
      <c r="N4" s="72"/>
      <c r="O4" s="73"/>
      <c r="Q4" s="8"/>
      <c r="R4" s="12"/>
      <c r="S4" s="12"/>
    </row>
    <row r="5" spans="1:19" ht="12.75" customHeight="1">
      <c r="A5" s="67"/>
      <c r="B5" s="68"/>
      <c r="C5" s="62" t="s">
        <v>4</v>
      </c>
      <c r="D5" s="76" t="s">
        <v>5</v>
      </c>
      <c r="E5" s="77"/>
      <c r="F5" s="78"/>
      <c r="G5" s="46" t="s">
        <v>6</v>
      </c>
      <c r="H5" s="56" t="s">
        <v>4</v>
      </c>
      <c r="I5" s="79" t="s">
        <v>5</v>
      </c>
      <c r="J5" s="79"/>
      <c r="K5" s="79"/>
      <c r="L5" s="60" t="s">
        <v>6</v>
      </c>
      <c r="M5" s="62" t="s">
        <v>4</v>
      </c>
      <c r="N5" s="58" t="s">
        <v>5</v>
      </c>
      <c r="O5" s="46" t="s">
        <v>6</v>
      </c>
      <c r="Q5" s="8"/>
      <c r="R5" s="12"/>
      <c r="S5" s="12"/>
    </row>
    <row r="6" spans="1:19" s="3" customFormat="1" ht="15" customHeight="1" thickBot="1">
      <c r="A6" s="69"/>
      <c r="B6" s="70"/>
      <c r="C6" s="63"/>
      <c r="D6" s="13" t="s">
        <v>7</v>
      </c>
      <c r="E6" s="13" t="s">
        <v>8</v>
      </c>
      <c r="F6" s="13" t="s">
        <v>3</v>
      </c>
      <c r="G6" s="47"/>
      <c r="H6" s="57"/>
      <c r="I6" s="13" t="s">
        <v>7</v>
      </c>
      <c r="J6" s="13" t="s">
        <v>8</v>
      </c>
      <c r="K6" s="13" t="s">
        <v>3</v>
      </c>
      <c r="L6" s="61"/>
      <c r="M6" s="63"/>
      <c r="N6" s="59"/>
      <c r="O6" s="47"/>
      <c r="P6" s="5"/>
      <c r="Q6" s="9"/>
      <c r="R6" s="9"/>
      <c r="S6" s="10"/>
    </row>
    <row r="7" spans="1:19" s="3" customFormat="1" ht="15" customHeight="1" thickTop="1">
      <c r="A7" s="48" t="s">
        <v>46</v>
      </c>
      <c r="B7" s="14" t="s">
        <v>9</v>
      </c>
      <c r="C7" s="15">
        <v>36</v>
      </c>
      <c r="D7" s="16">
        <v>24</v>
      </c>
      <c r="E7" s="17">
        <v>10</v>
      </c>
      <c r="F7" s="18">
        <f t="shared" ref="F7:F20" si="0">SUM(D7:E7)</f>
        <v>34</v>
      </c>
      <c r="G7" s="19">
        <f t="shared" ref="G7:G20" si="1">C7-(D7+E7)</f>
        <v>2</v>
      </c>
      <c r="H7" s="20">
        <v>27</v>
      </c>
      <c r="I7" s="18">
        <v>14</v>
      </c>
      <c r="J7" s="18">
        <v>8</v>
      </c>
      <c r="K7" s="18">
        <f t="shared" ref="K7:K39" si="2">I7+J7</f>
        <v>22</v>
      </c>
      <c r="L7" s="21">
        <f t="shared" ref="L7:L20" si="3">H7-(I7+J7)</f>
        <v>5</v>
      </c>
      <c r="M7" s="22">
        <f t="shared" ref="M7:M20" si="4">C7+H7</f>
        <v>63</v>
      </c>
      <c r="N7" s="18">
        <f t="shared" ref="N7:N20" si="5">D7+E7+I7+J7</f>
        <v>56</v>
      </c>
      <c r="O7" s="23">
        <f t="shared" ref="O7:O20" si="6">M7-N7</f>
        <v>7</v>
      </c>
      <c r="P7" s="5"/>
      <c r="Q7" s="9"/>
      <c r="R7" s="9"/>
      <c r="S7" s="10"/>
    </row>
    <row r="8" spans="1:19" s="3" customFormat="1">
      <c r="A8" s="49"/>
      <c r="B8" s="24" t="s">
        <v>10</v>
      </c>
      <c r="C8" s="25">
        <v>5</v>
      </c>
      <c r="D8" s="26">
        <v>4</v>
      </c>
      <c r="E8" s="27">
        <v>1</v>
      </c>
      <c r="F8" s="26">
        <f t="shared" si="0"/>
        <v>5</v>
      </c>
      <c r="G8" s="28">
        <f t="shared" si="1"/>
        <v>0</v>
      </c>
      <c r="H8" s="27">
        <v>5</v>
      </c>
      <c r="I8" s="26">
        <v>2</v>
      </c>
      <c r="J8" s="26">
        <v>1</v>
      </c>
      <c r="K8" s="26">
        <f t="shared" si="2"/>
        <v>3</v>
      </c>
      <c r="L8" s="29">
        <f t="shared" si="3"/>
        <v>2</v>
      </c>
      <c r="M8" s="30">
        <f t="shared" si="4"/>
        <v>10</v>
      </c>
      <c r="N8" s="26">
        <f t="shared" si="5"/>
        <v>8</v>
      </c>
      <c r="O8" s="31">
        <f t="shared" si="6"/>
        <v>2</v>
      </c>
      <c r="Q8" s="10"/>
      <c r="R8" s="10"/>
      <c r="S8" s="10"/>
    </row>
    <row r="9" spans="1:19" s="3" customFormat="1">
      <c r="A9" s="49"/>
      <c r="B9" s="24" t="s">
        <v>11</v>
      </c>
      <c r="C9" s="25">
        <v>13</v>
      </c>
      <c r="D9" s="26">
        <v>7</v>
      </c>
      <c r="E9" s="27">
        <v>5</v>
      </c>
      <c r="F9" s="26">
        <f t="shared" si="0"/>
        <v>12</v>
      </c>
      <c r="G9" s="28">
        <f t="shared" si="1"/>
        <v>1</v>
      </c>
      <c r="H9" s="27">
        <v>10</v>
      </c>
      <c r="I9" s="26">
        <v>6</v>
      </c>
      <c r="J9" s="26">
        <v>2</v>
      </c>
      <c r="K9" s="26">
        <f t="shared" si="2"/>
        <v>8</v>
      </c>
      <c r="L9" s="29">
        <f t="shared" si="3"/>
        <v>2</v>
      </c>
      <c r="M9" s="30">
        <f t="shared" si="4"/>
        <v>23</v>
      </c>
      <c r="N9" s="26">
        <f t="shared" si="5"/>
        <v>20</v>
      </c>
      <c r="O9" s="31">
        <f t="shared" si="6"/>
        <v>3</v>
      </c>
      <c r="P9" s="4"/>
      <c r="Q9" s="11"/>
      <c r="R9" s="11"/>
      <c r="S9" s="11"/>
    </row>
    <row r="10" spans="1:19" s="3" customFormat="1">
      <c r="A10" s="49"/>
      <c r="B10" s="24" t="s">
        <v>12</v>
      </c>
      <c r="C10" s="25">
        <v>8</v>
      </c>
      <c r="D10" s="26">
        <v>5</v>
      </c>
      <c r="E10" s="27">
        <v>1</v>
      </c>
      <c r="F10" s="26">
        <f t="shared" si="0"/>
        <v>6</v>
      </c>
      <c r="G10" s="28">
        <f t="shared" si="1"/>
        <v>2</v>
      </c>
      <c r="H10" s="27">
        <v>8</v>
      </c>
      <c r="I10" s="26">
        <v>1</v>
      </c>
      <c r="J10" s="26">
        <v>0</v>
      </c>
      <c r="K10" s="26">
        <f t="shared" si="2"/>
        <v>1</v>
      </c>
      <c r="L10" s="29">
        <f t="shared" si="3"/>
        <v>7</v>
      </c>
      <c r="M10" s="30">
        <f t="shared" si="4"/>
        <v>16</v>
      </c>
      <c r="N10" s="26">
        <f t="shared" si="5"/>
        <v>7</v>
      </c>
      <c r="O10" s="31">
        <f t="shared" si="6"/>
        <v>9</v>
      </c>
      <c r="Q10" s="10"/>
      <c r="R10" s="10"/>
      <c r="S10" s="10"/>
    </row>
    <row r="11" spans="1:19" s="3" customFormat="1">
      <c r="A11" s="49"/>
      <c r="B11" s="24" t="s">
        <v>13</v>
      </c>
      <c r="C11" s="25">
        <v>55</v>
      </c>
      <c r="D11" s="26">
        <v>36</v>
      </c>
      <c r="E11" s="27">
        <v>18</v>
      </c>
      <c r="F11" s="26">
        <f t="shared" si="0"/>
        <v>54</v>
      </c>
      <c r="G11" s="28">
        <f t="shared" si="1"/>
        <v>1</v>
      </c>
      <c r="H11" s="27">
        <v>43</v>
      </c>
      <c r="I11" s="26">
        <v>15</v>
      </c>
      <c r="J11" s="26">
        <v>12</v>
      </c>
      <c r="K11" s="26">
        <f t="shared" si="2"/>
        <v>27</v>
      </c>
      <c r="L11" s="29">
        <f t="shared" si="3"/>
        <v>16</v>
      </c>
      <c r="M11" s="30">
        <f t="shared" si="4"/>
        <v>98</v>
      </c>
      <c r="N11" s="26">
        <f t="shared" si="5"/>
        <v>81</v>
      </c>
      <c r="O11" s="31">
        <f t="shared" si="6"/>
        <v>17</v>
      </c>
    </row>
    <row r="12" spans="1:19" s="3" customFormat="1">
      <c r="A12" s="49"/>
      <c r="B12" s="24" t="s">
        <v>14</v>
      </c>
      <c r="C12" s="25">
        <v>31</v>
      </c>
      <c r="D12" s="26">
        <v>27</v>
      </c>
      <c r="E12" s="27">
        <v>4</v>
      </c>
      <c r="F12" s="26">
        <f t="shared" si="0"/>
        <v>31</v>
      </c>
      <c r="G12" s="28">
        <f t="shared" si="1"/>
        <v>0</v>
      </c>
      <c r="H12" s="27">
        <v>25</v>
      </c>
      <c r="I12" s="26">
        <v>12</v>
      </c>
      <c r="J12" s="26">
        <v>3</v>
      </c>
      <c r="K12" s="26">
        <f t="shared" si="2"/>
        <v>15</v>
      </c>
      <c r="L12" s="29">
        <f t="shared" si="3"/>
        <v>10</v>
      </c>
      <c r="M12" s="30">
        <f t="shared" si="4"/>
        <v>56</v>
      </c>
      <c r="N12" s="26">
        <f t="shared" si="5"/>
        <v>46</v>
      </c>
      <c r="O12" s="31">
        <f t="shared" si="6"/>
        <v>10</v>
      </c>
    </row>
    <row r="13" spans="1:19">
      <c r="A13" s="49"/>
      <c r="B13" s="24" t="s">
        <v>15</v>
      </c>
      <c r="C13" s="25">
        <v>24</v>
      </c>
      <c r="D13" s="26">
        <v>23</v>
      </c>
      <c r="E13" s="27">
        <v>1</v>
      </c>
      <c r="F13" s="26">
        <f t="shared" si="0"/>
        <v>24</v>
      </c>
      <c r="G13" s="28">
        <f t="shared" si="1"/>
        <v>0</v>
      </c>
      <c r="H13" s="27">
        <v>18</v>
      </c>
      <c r="I13" s="26">
        <v>9</v>
      </c>
      <c r="J13" s="26">
        <v>2</v>
      </c>
      <c r="K13" s="26">
        <f t="shared" si="2"/>
        <v>11</v>
      </c>
      <c r="L13" s="29">
        <f t="shared" si="3"/>
        <v>7</v>
      </c>
      <c r="M13" s="30">
        <f t="shared" si="4"/>
        <v>42</v>
      </c>
      <c r="N13" s="26">
        <f t="shared" si="5"/>
        <v>35</v>
      </c>
      <c r="O13" s="31">
        <f t="shared" si="6"/>
        <v>7</v>
      </c>
    </row>
    <row r="14" spans="1:19">
      <c r="A14" s="49"/>
      <c r="B14" s="24" t="s">
        <v>17</v>
      </c>
      <c r="C14" s="25">
        <v>101</v>
      </c>
      <c r="D14" s="26">
        <v>79</v>
      </c>
      <c r="E14" s="27">
        <v>21</v>
      </c>
      <c r="F14" s="26">
        <f t="shared" si="0"/>
        <v>100</v>
      </c>
      <c r="G14" s="28">
        <f t="shared" si="1"/>
        <v>1</v>
      </c>
      <c r="H14" s="27">
        <v>83</v>
      </c>
      <c r="I14" s="26">
        <v>46</v>
      </c>
      <c r="J14" s="26">
        <v>18</v>
      </c>
      <c r="K14" s="26">
        <f t="shared" si="2"/>
        <v>64</v>
      </c>
      <c r="L14" s="29">
        <f t="shared" si="3"/>
        <v>19</v>
      </c>
      <c r="M14" s="30">
        <f t="shared" si="4"/>
        <v>184</v>
      </c>
      <c r="N14" s="26">
        <f t="shared" si="5"/>
        <v>164</v>
      </c>
      <c r="O14" s="31">
        <f t="shared" si="6"/>
        <v>20</v>
      </c>
    </row>
    <row r="15" spans="1:19">
      <c r="A15" s="49"/>
      <c r="B15" s="24" t="s">
        <v>18</v>
      </c>
      <c r="C15" s="25">
        <v>21</v>
      </c>
      <c r="D15" s="26">
        <v>14</v>
      </c>
      <c r="E15" s="27">
        <v>7</v>
      </c>
      <c r="F15" s="26">
        <f t="shared" si="0"/>
        <v>21</v>
      </c>
      <c r="G15" s="28">
        <f t="shared" si="1"/>
        <v>0</v>
      </c>
      <c r="H15" s="27">
        <v>18</v>
      </c>
      <c r="I15" s="26">
        <v>5</v>
      </c>
      <c r="J15" s="26">
        <v>5</v>
      </c>
      <c r="K15" s="26">
        <f t="shared" si="2"/>
        <v>10</v>
      </c>
      <c r="L15" s="29">
        <f t="shared" si="3"/>
        <v>8</v>
      </c>
      <c r="M15" s="30">
        <f t="shared" si="4"/>
        <v>39</v>
      </c>
      <c r="N15" s="26">
        <f t="shared" si="5"/>
        <v>31</v>
      </c>
      <c r="O15" s="31">
        <f t="shared" si="6"/>
        <v>8</v>
      </c>
    </row>
    <row r="16" spans="1:19">
      <c r="A16" s="49"/>
      <c r="B16" s="24" t="s">
        <v>19</v>
      </c>
      <c r="C16" s="25">
        <v>28</v>
      </c>
      <c r="D16" s="26">
        <v>20</v>
      </c>
      <c r="E16" s="27">
        <v>7</v>
      </c>
      <c r="F16" s="26">
        <f t="shared" si="0"/>
        <v>27</v>
      </c>
      <c r="G16" s="28">
        <f t="shared" si="1"/>
        <v>1</v>
      </c>
      <c r="H16" s="27">
        <v>22</v>
      </c>
      <c r="I16" s="26">
        <v>9</v>
      </c>
      <c r="J16" s="26">
        <v>3</v>
      </c>
      <c r="K16" s="26">
        <f t="shared" si="2"/>
        <v>12</v>
      </c>
      <c r="L16" s="29">
        <f t="shared" si="3"/>
        <v>10</v>
      </c>
      <c r="M16" s="30">
        <f t="shared" si="4"/>
        <v>50</v>
      </c>
      <c r="N16" s="26">
        <f t="shared" si="5"/>
        <v>39</v>
      </c>
      <c r="O16" s="31">
        <f t="shared" si="6"/>
        <v>11</v>
      </c>
    </row>
    <row r="17" spans="1:15">
      <c r="A17" s="49"/>
      <c r="B17" s="24" t="s">
        <v>20</v>
      </c>
      <c r="C17" s="25">
        <v>19</v>
      </c>
      <c r="D17" s="26">
        <v>17</v>
      </c>
      <c r="E17" s="27">
        <v>2</v>
      </c>
      <c r="F17" s="26">
        <f t="shared" si="0"/>
        <v>19</v>
      </c>
      <c r="G17" s="28">
        <f t="shared" si="1"/>
        <v>0</v>
      </c>
      <c r="H17" s="27">
        <v>13</v>
      </c>
      <c r="I17" s="26">
        <v>5</v>
      </c>
      <c r="J17" s="26">
        <v>5</v>
      </c>
      <c r="K17" s="26">
        <f t="shared" si="2"/>
        <v>10</v>
      </c>
      <c r="L17" s="29">
        <f t="shared" si="3"/>
        <v>3</v>
      </c>
      <c r="M17" s="30">
        <f t="shared" si="4"/>
        <v>32</v>
      </c>
      <c r="N17" s="26">
        <f t="shared" si="5"/>
        <v>29</v>
      </c>
      <c r="O17" s="31">
        <f t="shared" si="6"/>
        <v>3</v>
      </c>
    </row>
    <row r="18" spans="1:15">
      <c r="A18" s="49"/>
      <c r="B18" s="24" t="s">
        <v>21</v>
      </c>
      <c r="C18" s="25">
        <v>13</v>
      </c>
      <c r="D18" s="26">
        <v>11</v>
      </c>
      <c r="E18" s="27">
        <v>2</v>
      </c>
      <c r="F18" s="26">
        <f t="shared" si="0"/>
        <v>13</v>
      </c>
      <c r="G18" s="28">
        <f t="shared" si="1"/>
        <v>0</v>
      </c>
      <c r="H18" s="27">
        <v>10</v>
      </c>
      <c r="I18" s="26">
        <v>4</v>
      </c>
      <c r="J18" s="26">
        <v>2</v>
      </c>
      <c r="K18" s="26">
        <f t="shared" si="2"/>
        <v>6</v>
      </c>
      <c r="L18" s="29">
        <f t="shared" si="3"/>
        <v>4</v>
      </c>
      <c r="M18" s="30">
        <f t="shared" si="4"/>
        <v>23</v>
      </c>
      <c r="N18" s="26">
        <f t="shared" si="5"/>
        <v>19</v>
      </c>
      <c r="O18" s="31">
        <f t="shared" si="6"/>
        <v>4</v>
      </c>
    </row>
    <row r="19" spans="1:15">
      <c r="A19" s="49"/>
      <c r="B19" s="24" t="s">
        <v>22</v>
      </c>
      <c r="C19" s="25">
        <v>4</v>
      </c>
      <c r="D19" s="26">
        <v>3</v>
      </c>
      <c r="E19" s="27">
        <v>1</v>
      </c>
      <c r="F19" s="26">
        <f t="shared" si="0"/>
        <v>4</v>
      </c>
      <c r="G19" s="28">
        <f t="shared" si="1"/>
        <v>0</v>
      </c>
      <c r="H19" s="27">
        <v>4</v>
      </c>
      <c r="I19" s="26">
        <v>1</v>
      </c>
      <c r="J19" s="26">
        <v>0</v>
      </c>
      <c r="K19" s="26">
        <f t="shared" si="2"/>
        <v>1</v>
      </c>
      <c r="L19" s="29">
        <f t="shared" si="3"/>
        <v>3</v>
      </c>
      <c r="M19" s="30">
        <f t="shared" si="4"/>
        <v>8</v>
      </c>
      <c r="N19" s="26">
        <f t="shared" si="5"/>
        <v>5</v>
      </c>
      <c r="O19" s="31">
        <f t="shared" si="6"/>
        <v>3</v>
      </c>
    </row>
    <row r="20" spans="1:15">
      <c r="A20" s="49"/>
      <c r="B20" s="24" t="s">
        <v>23</v>
      </c>
      <c r="C20" s="25">
        <v>11</v>
      </c>
      <c r="D20" s="26">
        <v>10</v>
      </c>
      <c r="E20" s="27">
        <v>1</v>
      </c>
      <c r="F20" s="26">
        <f t="shared" si="0"/>
        <v>11</v>
      </c>
      <c r="G20" s="28">
        <f t="shared" si="1"/>
        <v>0</v>
      </c>
      <c r="H20" s="27">
        <v>8</v>
      </c>
      <c r="I20" s="26">
        <v>1</v>
      </c>
      <c r="J20" s="26">
        <v>1</v>
      </c>
      <c r="K20" s="26">
        <f t="shared" si="2"/>
        <v>2</v>
      </c>
      <c r="L20" s="29">
        <f t="shared" si="3"/>
        <v>6</v>
      </c>
      <c r="M20" s="30">
        <f t="shared" si="4"/>
        <v>19</v>
      </c>
      <c r="N20" s="26">
        <f t="shared" si="5"/>
        <v>13</v>
      </c>
      <c r="O20" s="31">
        <f t="shared" si="6"/>
        <v>6</v>
      </c>
    </row>
    <row r="21" spans="1:15">
      <c r="A21" s="49"/>
      <c r="B21" s="32" t="s">
        <v>3</v>
      </c>
      <c r="C21" s="33">
        <f t="shared" ref="C21:J21" si="7">SUM(C7:C20)</f>
        <v>369</v>
      </c>
      <c r="D21" s="34">
        <f t="shared" si="7"/>
        <v>280</v>
      </c>
      <c r="E21" s="34">
        <f t="shared" si="7"/>
        <v>81</v>
      </c>
      <c r="F21" s="34">
        <f t="shared" si="7"/>
        <v>361</v>
      </c>
      <c r="G21" s="35">
        <f t="shared" si="7"/>
        <v>8</v>
      </c>
      <c r="H21" s="36">
        <f t="shared" si="7"/>
        <v>294</v>
      </c>
      <c r="I21" s="34">
        <f t="shared" si="7"/>
        <v>130</v>
      </c>
      <c r="J21" s="34">
        <f t="shared" si="7"/>
        <v>62</v>
      </c>
      <c r="K21" s="34">
        <f t="shared" si="2"/>
        <v>192</v>
      </c>
      <c r="L21" s="37">
        <f>SUM(L7:L20)</f>
        <v>102</v>
      </c>
      <c r="M21" s="33">
        <f>SUM(M7:M20)</f>
        <v>663</v>
      </c>
      <c r="N21" s="34">
        <f>SUM(N7:N20)</f>
        <v>553</v>
      </c>
      <c r="O21" s="38">
        <f>SUM(O7:O20)</f>
        <v>110</v>
      </c>
    </row>
    <row r="22" spans="1:15">
      <c r="A22" s="50" t="s">
        <v>24</v>
      </c>
      <c r="B22" s="24" t="s">
        <v>25</v>
      </c>
      <c r="C22" s="30">
        <v>151</v>
      </c>
      <c r="D22" s="26">
        <v>84</v>
      </c>
      <c r="E22" s="26">
        <v>65</v>
      </c>
      <c r="F22" s="26">
        <f t="shared" ref="F22:F39" si="8">SUM(D22:E22)</f>
        <v>149</v>
      </c>
      <c r="G22" s="28">
        <f>C22-(D22+E22)</f>
        <v>2</v>
      </c>
      <c r="H22" s="27">
        <v>127</v>
      </c>
      <c r="I22" s="26">
        <v>47</v>
      </c>
      <c r="J22" s="26">
        <v>35</v>
      </c>
      <c r="K22" s="26">
        <f t="shared" si="2"/>
        <v>82</v>
      </c>
      <c r="L22" s="29">
        <f>H22-(I22+J22)</f>
        <v>45</v>
      </c>
      <c r="M22" s="30">
        <f>C22+H22</f>
        <v>278</v>
      </c>
      <c r="N22" s="26">
        <f>SUM(D22,E22,I22,J22)</f>
        <v>231</v>
      </c>
      <c r="O22" s="31">
        <f>M22-N22</f>
        <v>47</v>
      </c>
    </row>
    <row r="23" spans="1:15">
      <c r="A23" s="51" t="s">
        <v>47</v>
      </c>
      <c r="B23" s="24" t="s">
        <v>26</v>
      </c>
      <c r="C23" s="30">
        <v>28</v>
      </c>
      <c r="D23" s="26">
        <v>19</v>
      </c>
      <c r="E23" s="26">
        <v>8</v>
      </c>
      <c r="F23" s="26">
        <f t="shared" si="8"/>
        <v>27</v>
      </c>
      <c r="G23" s="28">
        <f>C23-(D23+E23)</f>
        <v>1</v>
      </c>
      <c r="H23" s="27">
        <v>22</v>
      </c>
      <c r="I23" s="26">
        <v>14</v>
      </c>
      <c r="J23" s="26">
        <v>0</v>
      </c>
      <c r="K23" s="26">
        <f t="shared" si="2"/>
        <v>14</v>
      </c>
      <c r="L23" s="29">
        <f>H23-(I23+J23)</f>
        <v>8</v>
      </c>
      <c r="M23" s="30">
        <f>C23+H23</f>
        <v>50</v>
      </c>
      <c r="N23" s="26">
        <f>SUM(D23,E23,I23,J23)</f>
        <v>41</v>
      </c>
      <c r="O23" s="31">
        <f>M23-N23</f>
        <v>9</v>
      </c>
    </row>
    <row r="24" spans="1:15">
      <c r="A24" s="51"/>
      <c r="B24" s="32" t="s">
        <v>3</v>
      </c>
      <c r="C24" s="33">
        <f>SUM(C22:C23)</f>
        <v>179</v>
      </c>
      <c r="D24" s="34">
        <f>SUM(D22:D23)</f>
        <v>103</v>
      </c>
      <c r="E24" s="34">
        <f>SUM(E22:E23)</f>
        <v>73</v>
      </c>
      <c r="F24" s="34">
        <f t="shared" si="8"/>
        <v>176</v>
      </c>
      <c r="G24" s="35">
        <f>SUM(G22:G23)</f>
        <v>3</v>
      </c>
      <c r="H24" s="36">
        <f>SUM(H22:H23)</f>
        <v>149</v>
      </c>
      <c r="I24" s="34">
        <f>SUM(I22:I23)</f>
        <v>61</v>
      </c>
      <c r="J24" s="34">
        <f>SUM(J22:J23)</f>
        <v>35</v>
      </c>
      <c r="K24" s="34">
        <f t="shared" si="2"/>
        <v>96</v>
      </c>
      <c r="L24" s="37">
        <f>SUM(L22:L23)</f>
        <v>53</v>
      </c>
      <c r="M24" s="33">
        <f>SUM(C22:C23)+H24</f>
        <v>328</v>
      </c>
      <c r="N24" s="34">
        <f>SUM(N22:N23)</f>
        <v>272</v>
      </c>
      <c r="O24" s="38">
        <f>SUM(O22:O23)</f>
        <v>56</v>
      </c>
    </row>
    <row r="25" spans="1:15">
      <c r="A25" s="50" t="s">
        <v>27</v>
      </c>
      <c r="B25" s="24" t="s">
        <v>28</v>
      </c>
      <c r="C25" s="30">
        <v>249</v>
      </c>
      <c r="D25" s="26">
        <v>145</v>
      </c>
      <c r="E25" s="26">
        <v>100</v>
      </c>
      <c r="F25" s="26">
        <f t="shared" si="8"/>
        <v>245</v>
      </c>
      <c r="G25" s="28">
        <f>C25-(D25+E25)</f>
        <v>4</v>
      </c>
      <c r="H25" s="27">
        <v>201</v>
      </c>
      <c r="I25" s="26">
        <v>59</v>
      </c>
      <c r="J25" s="26">
        <v>36</v>
      </c>
      <c r="K25" s="26">
        <f t="shared" si="2"/>
        <v>95</v>
      </c>
      <c r="L25" s="29">
        <f>H25-(I25+J25)</f>
        <v>106</v>
      </c>
      <c r="M25" s="30">
        <f>C25+H25</f>
        <v>450</v>
      </c>
      <c r="N25" s="26">
        <f>D25+E25+I25+J25</f>
        <v>340</v>
      </c>
      <c r="O25" s="31">
        <f>M25-N25</f>
        <v>110</v>
      </c>
    </row>
    <row r="26" spans="1:15">
      <c r="A26" s="50"/>
      <c r="B26" s="24" t="s">
        <v>29</v>
      </c>
      <c r="C26" s="30">
        <v>22</v>
      </c>
      <c r="D26" s="26">
        <v>17</v>
      </c>
      <c r="E26" s="26">
        <v>4</v>
      </c>
      <c r="F26" s="26">
        <f t="shared" si="8"/>
        <v>21</v>
      </c>
      <c r="G26" s="28">
        <f>C26-(D26+E26)</f>
        <v>1</v>
      </c>
      <c r="H26" s="27">
        <v>16</v>
      </c>
      <c r="I26" s="26">
        <v>4</v>
      </c>
      <c r="J26" s="26">
        <v>1</v>
      </c>
      <c r="K26" s="26">
        <f t="shared" si="2"/>
        <v>5</v>
      </c>
      <c r="L26" s="29">
        <f>H26-(I26+J26)</f>
        <v>11</v>
      </c>
      <c r="M26" s="30">
        <f>C26+H26</f>
        <v>38</v>
      </c>
      <c r="N26" s="26">
        <f>D26+E26+I26+J26</f>
        <v>26</v>
      </c>
      <c r="O26" s="31">
        <f>M26-N26</f>
        <v>12</v>
      </c>
    </row>
    <row r="27" spans="1:15">
      <c r="A27" s="50"/>
      <c r="B27" s="32" t="s">
        <v>3</v>
      </c>
      <c r="C27" s="33">
        <f>SUM(C25:C26)</f>
        <v>271</v>
      </c>
      <c r="D27" s="34">
        <f>SUM(D25:D26)</f>
        <v>162</v>
      </c>
      <c r="E27" s="34">
        <f>SUM(E25:E26)</f>
        <v>104</v>
      </c>
      <c r="F27" s="34">
        <f t="shared" si="8"/>
        <v>266</v>
      </c>
      <c r="G27" s="35">
        <f>SUM(G25:G26)</f>
        <v>5</v>
      </c>
      <c r="H27" s="36">
        <f>SUM(H25:H26)</f>
        <v>217</v>
      </c>
      <c r="I27" s="34">
        <f>SUM(I25:I26)</f>
        <v>63</v>
      </c>
      <c r="J27" s="34">
        <f>SUM(J25:J26)</f>
        <v>37</v>
      </c>
      <c r="K27" s="34">
        <f t="shared" si="2"/>
        <v>100</v>
      </c>
      <c r="L27" s="37">
        <f>SUM(L25:L26)</f>
        <v>117</v>
      </c>
      <c r="M27" s="33">
        <f>SUM(M25:M26)</f>
        <v>488</v>
      </c>
      <c r="N27" s="34">
        <f>SUM(N25:N26)</f>
        <v>366</v>
      </c>
      <c r="O27" s="38">
        <f>SUM(O25:O26)</f>
        <v>122</v>
      </c>
    </row>
    <row r="28" spans="1:15">
      <c r="A28" s="50" t="s">
        <v>44</v>
      </c>
      <c r="B28" s="24" t="s">
        <v>30</v>
      </c>
      <c r="C28" s="30">
        <v>97</v>
      </c>
      <c r="D28" s="26">
        <v>73</v>
      </c>
      <c r="E28" s="26">
        <v>24</v>
      </c>
      <c r="F28" s="26">
        <f t="shared" si="8"/>
        <v>97</v>
      </c>
      <c r="G28" s="28">
        <f>C28-(D28+E28)</f>
        <v>0</v>
      </c>
      <c r="H28" s="27">
        <v>82</v>
      </c>
      <c r="I28" s="26">
        <v>37</v>
      </c>
      <c r="J28" s="26">
        <v>33</v>
      </c>
      <c r="K28" s="26">
        <f t="shared" si="2"/>
        <v>70</v>
      </c>
      <c r="L28" s="29">
        <f>H28-(I28+J28)</f>
        <v>12</v>
      </c>
      <c r="M28" s="30">
        <f>C28+H28</f>
        <v>179</v>
      </c>
      <c r="N28" s="26">
        <f>D28+E28+I28+J28</f>
        <v>167</v>
      </c>
      <c r="O28" s="31">
        <f>M28-N28</f>
        <v>12</v>
      </c>
    </row>
    <row r="29" spans="1:15">
      <c r="A29" s="51" t="s">
        <v>31</v>
      </c>
      <c r="B29" s="24" t="s">
        <v>32</v>
      </c>
      <c r="C29" s="30">
        <v>82</v>
      </c>
      <c r="D29" s="26">
        <v>58</v>
      </c>
      <c r="E29" s="26">
        <v>23</v>
      </c>
      <c r="F29" s="26">
        <f t="shared" si="8"/>
        <v>81</v>
      </c>
      <c r="G29" s="28">
        <f>C29-(D29+E29)</f>
        <v>1</v>
      </c>
      <c r="H29" s="27">
        <v>70</v>
      </c>
      <c r="I29" s="26">
        <v>29</v>
      </c>
      <c r="J29" s="26">
        <v>26</v>
      </c>
      <c r="K29" s="26">
        <f t="shared" si="2"/>
        <v>55</v>
      </c>
      <c r="L29" s="29">
        <f>H29-(I29+J29)</f>
        <v>15</v>
      </c>
      <c r="M29" s="30">
        <f>C29+H29</f>
        <v>152</v>
      </c>
      <c r="N29" s="26">
        <f>D29+E29+I29+J29</f>
        <v>136</v>
      </c>
      <c r="O29" s="31">
        <f>M29-N29</f>
        <v>16</v>
      </c>
    </row>
    <row r="30" spans="1:15">
      <c r="A30" s="51" t="s">
        <v>16</v>
      </c>
      <c r="B30" s="24" t="s">
        <v>33</v>
      </c>
      <c r="C30" s="30">
        <v>54</v>
      </c>
      <c r="D30" s="26">
        <v>42</v>
      </c>
      <c r="E30" s="26">
        <v>11</v>
      </c>
      <c r="F30" s="26">
        <f t="shared" si="8"/>
        <v>53</v>
      </c>
      <c r="G30" s="28">
        <f>C30-(D30+E30)</f>
        <v>1</v>
      </c>
      <c r="H30" s="27">
        <v>45</v>
      </c>
      <c r="I30" s="26">
        <v>26</v>
      </c>
      <c r="J30" s="26">
        <v>17</v>
      </c>
      <c r="K30" s="26">
        <f t="shared" si="2"/>
        <v>43</v>
      </c>
      <c r="L30" s="29">
        <f>H30-(I30+J30)</f>
        <v>2</v>
      </c>
      <c r="M30" s="30">
        <f>C30+H30</f>
        <v>99</v>
      </c>
      <c r="N30" s="26">
        <f>D30+E30+I30+J30</f>
        <v>96</v>
      </c>
      <c r="O30" s="31">
        <f>M30-N30</f>
        <v>3</v>
      </c>
    </row>
    <row r="31" spans="1:15">
      <c r="A31" s="51"/>
      <c r="B31" s="32" t="s">
        <v>3</v>
      </c>
      <c r="C31" s="33">
        <f>SUM(C28:C30)</f>
        <v>233</v>
      </c>
      <c r="D31" s="34">
        <f>SUM(D28:D30)</f>
        <v>173</v>
      </c>
      <c r="E31" s="34">
        <f>SUM(E28:E30)</f>
        <v>58</v>
      </c>
      <c r="F31" s="34">
        <f t="shared" si="8"/>
        <v>231</v>
      </c>
      <c r="G31" s="35">
        <f>SUM(G28:G30)</f>
        <v>2</v>
      </c>
      <c r="H31" s="36">
        <f>SUM(H28:H30)</f>
        <v>197</v>
      </c>
      <c r="I31" s="34">
        <f>SUM(I28:I30)</f>
        <v>92</v>
      </c>
      <c r="J31" s="34">
        <f>SUM(J28:J30)</f>
        <v>76</v>
      </c>
      <c r="K31" s="34">
        <f t="shared" si="2"/>
        <v>168</v>
      </c>
      <c r="L31" s="37">
        <f>SUM(L28:L30)</f>
        <v>29</v>
      </c>
      <c r="M31" s="33">
        <f>SUM(M28:M30)</f>
        <v>430</v>
      </c>
      <c r="N31" s="34">
        <f>SUM(N28:N30)</f>
        <v>399</v>
      </c>
      <c r="O31" s="38">
        <f>SUM(O28:O30)</f>
        <v>31</v>
      </c>
    </row>
    <row r="32" spans="1:15">
      <c r="A32" s="50" t="s">
        <v>45</v>
      </c>
      <c r="B32" s="24" t="s">
        <v>34</v>
      </c>
      <c r="C32" s="30">
        <v>47</v>
      </c>
      <c r="D32" s="26">
        <v>31</v>
      </c>
      <c r="E32" s="26">
        <v>16</v>
      </c>
      <c r="F32" s="26">
        <f t="shared" si="8"/>
        <v>47</v>
      </c>
      <c r="G32" s="28">
        <f t="shared" ref="G32:G37" si="9">C32-(D32+E32)</f>
        <v>0</v>
      </c>
      <c r="H32" s="27">
        <v>38</v>
      </c>
      <c r="I32" s="26">
        <v>9</v>
      </c>
      <c r="J32" s="26">
        <v>5</v>
      </c>
      <c r="K32" s="26">
        <f t="shared" si="2"/>
        <v>14</v>
      </c>
      <c r="L32" s="29">
        <f t="shared" ref="L32:L37" si="10">H32-(I32+J32)</f>
        <v>24</v>
      </c>
      <c r="M32" s="30">
        <f t="shared" ref="M32:M37" si="11">C32+H32</f>
        <v>85</v>
      </c>
      <c r="N32" s="26">
        <f t="shared" ref="N32:N37" si="12">D32+E32+I32+J32</f>
        <v>61</v>
      </c>
      <c r="O32" s="31">
        <f t="shared" ref="O32:O37" si="13">M32-N32</f>
        <v>24</v>
      </c>
    </row>
    <row r="33" spans="1:15">
      <c r="A33" s="52"/>
      <c r="B33" s="24" t="s">
        <v>35</v>
      </c>
      <c r="C33" s="30">
        <v>17</v>
      </c>
      <c r="D33" s="26">
        <v>15</v>
      </c>
      <c r="E33" s="26">
        <v>2</v>
      </c>
      <c r="F33" s="26">
        <f t="shared" si="8"/>
        <v>17</v>
      </c>
      <c r="G33" s="28">
        <f t="shared" si="9"/>
        <v>0</v>
      </c>
      <c r="H33" s="27">
        <v>14</v>
      </c>
      <c r="I33" s="26">
        <v>6</v>
      </c>
      <c r="J33" s="26">
        <v>0</v>
      </c>
      <c r="K33" s="26">
        <f t="shared" si="2"/>
        <v>6</v>
      </c>
      <c r="L33" s="29">
        <f t="shared" si="10"/>
        <v>8</v>
      </c>
      <c r="M33" s="30">
        <f t="shared" si="11"/>
        <v>31</v>
      </c>
      <c r="N33" s="26">
        <f t="shared" si="12"/>
        <v>23</v>
      </c>
      <c r="O33" s="31">
        <f t="shared" si="13"/>
        <v>8</v>
      </c>
    </row>
    <row r="34" spans="1:15">
      <c r="A34" s="52"/>
      <c r="B34" s="24" t="s">
        <v>36</v>
      </c>
      <c r="C34" s="30">
        <v>44</v>
      </c>
      <c r="D34" s="26">
        <v>35</v>
      </c>
      <c r="E34" s="26">
        <v>9</v>
      </c>
      <c r="F34" s="26">
        <f t="shared" si="8"/>
        <v>44</v>
      </c>
      <c r="G34" s="28">
        <f t="shared" si="9"/>
        <v>0</v>
      </c>
      <c r="H34" s="27">
        <v>35</v>
      </c>
      <c r="I34" s="26">
        <v>11</v>
      </c>
      <c r="J34" s="26">
        <v>4</v>
      </c>
      <c r="K34" s="26">
        <f t="shared" si="2"/>
        <v>15</v>
      </c>
      <c r="L34" s="29">
        <f t="shared" si="10"/>
        <v>20</v>
      </c>
      <c r="M34" s="30">
        <f t="shared" si="11"/>
        <v>79</v>
      </c>
      <c r="N34" s="26">
        <f t="shared" si="12"/>
        <v>59</v>
      </c>
      <c r="O34" s="31">
        <f t="shared" si="13"/>
        <v>20</v>
      </c>
    </row>
    <row r="35" spans="1:15">
      <c r="A35" s="52"/>
      <c r="B35" s="24" t="s">
        <v>37</v>
      </c>
      <c r="C35" s="30">
        <v>19</v>
      </c>
      <c r="D35" s="26">
        <v>16</v>
      </c>
      <c r="E35" s="26">
        <v>3</v>
      </c>
      <c r="F35" s="26">
        <f t="shared" si="8"/>
        <v>19</v>
      </c>
      <c r="G35" s="28">
        <f t="shared" si="9"/>
        <v>0</v>
      </c>
      <c r="H35" s="27">
        <v>16</v>
      </c>
      <c r="I35" s="26">
        <v>4</v>
      </c>
      <c r="J35" s="26">
        <v>5</v>
      </c>
      <c r="K35" s="26">
        <f t="shared" si="2"/>
        <v>9</v>
      </c>
      <c r="L35" s="29">
        <f t="shared" si="10"/>
        <v>7</v>
      </c>
      <c r="M35" s="30">
        <f t="shared" si="11"/>
        <v>35</v>
      </c>
      <c r="N35" s="26">
        <f t="shared" si="12"/>
        <v>28</v>
      </c>
      <c r="O35" s="31">
        <f t="shared" si="13"/>
        <v>7</v>
      </c>
    </row>
    <row r="36" spans="1:15">
      <c r="A36" s="52"/>
      <c r="B36" s="24" t="s">
        <v>38</v>
      </c>
      <c r="C36" s="30">
        <v>18</v>
      </c>
      <c r="D36" s="26">
        <v>16</v>
      </c>
      <c r="E36" s="26">
        <v>2</v>
      </c>
      <c r="F36" s="26">
        <f t="shared" si="8"/>
        <v>18</v>
      </c>
      <c r="G36" s="28">
        <f t="shared" si="9"/>
        <v>0</v>
      </c>
      <c r="H36" s="27">
        <v>15</v>
      </c>
      <c r="I36" s="26">
        <v>5</v>
      </c>
      <c r="J36" s="26">
        <v>4</v>
      </c>
      <c r="K36" s="26">
        <f t="shared" si="2"/>
        <v>9</v>
      </c>
      <c r="L36" s="29">
        <f t="shared" si="10"/>
        <v>6</v>
      </c>
      <c r="M36" s="30">
        <f t="shared" si="11"/>
        <v>33</v>
      </c>
      <c r="N36" s="26">
        <f t="shared" si="12"/>
        <v>27</v>
      </c>
      <c r="O36" s="31">
        <f t="shared" si="13"/>
        <v>6</v>
      </c>
    </row>
    <row r="37" spans="1:15">
      <c r="A37" s="52"/>
      <c r="B37" s="24" t="s">
        <v>39</v>
      </c>
      <c r="C37" s="30">
        <v>12</v>
      </c>
      <c r="D37" s="26">
        <v>9</v>
      </c>
      <c r="E37" s="26">
        <v>3</v>
      </c>
      <c r="F37" s="26">
        <f t="shared" si="8"/>
        <v>12</v>
      </c>
      <c r="G37" s="28">
        <f t="shared" si="9"/>
        <v>0</v>
      </c>
      <c r="H37" s="27">
        <v>9</v>
      </c>
      <c r="I37" s="26">
        <v>3</v>
      </c>
      <c r="J37" s="26">
        <v>0</v>
      </c>
      <c r="K37" s="26">
        <f t="shared" si="2"/>
        <v>3</v>
      </c>
      <c r="L37" s="29">
        <f t="shared" si="10"/>
        <v>6</v>
      </c>
      <c r="M37" s="30">
        <f t="shared" si="11"/>
        <v>21</v>
      </c>
      <c r="N37" s="26">
        <f t="shared" si="12"/>
        <v>15</v>
      </c>
      <c r="O37" s="31">
        <f t="shared" si="13"/>
        <v>6</v>
      </c>
    </row>
    <row r="38" spans="1:15">
      <c r="A38" s="52"/>
      <c r="B38" s="32" t="s">
        <v>3</v>
      </c>
      <c r="C38" s="33">
        <f>SUM(C32:C37)</f>
        <v>157</v>
      </c>
      <c r="D38" s="34">
        <f>SUM(D32:D37)</f>
        <v>122</v>
      </c>
      <c r="E38" s="34">
        <f>SUM(E32:E37)</f>
        <v>35</v>
      </c>
      <c r="F38" s="34">
        <f t="shared" si="8"/>
        <v>157</v>
      </c>
      <c r="G38" s="35">
        <f>SUM(G32:G37)</f>
        <v>0</v>
      </c>
      <c r="H38" s="36">
        <f>SUM(H32:H37)</f>
        <v>127</v>
      </c>
      <c r="I38" s="34">
        <f>SUM(I32:I37)</f>
        <v>38</v>
      </c>
      <c r="J38" s="34">
        <f>SUM(J32:J37)</f>
        <v>18</v>
      </c>
      <c r="K38" s="34">
        <f t="shared" si="2"/>
        <v>56</v>
      </c>
      <c r="L38" s="37">
        <f>SUM(L32:L37)</f>
        <v>71</v>
      </c>
      <c r="M38" s="33">
        <f>SUM(M32:M37)</f>
        <v>284</v>
      </c>
      <c r="N38" s="34">
        <f>SUM(N32:N37)</f>
        <v>213</v>
      </c>
      <c r="O38" s="38">
        <f>SUM(O32:O37)</f>
        <v>71</v>
      </c>
    </row>
    <row r="39" spans="1:15" ht="13.5" thickBot="1">
      <c r="A39" s="53" t="s">
        <v>40</v>
      </c>
      <c r="B39" s="54"/>
      <c r="C39" s="39">
        <f>SUM(C21,C24,C27,C31,C38)</f>
        <v>1209</v>
      </c>
      <c r="D39" s="40">
        <f>SUM(D21,D24,D27,D31,D38)</f>
        <v>840</v>
      </c>
      <c r="E39" s="40">
        <f>SUM(E21,E24,E27,E31,E38)</f>
        <v>351</v>
      </c>
      <c r="F39" s="40">
        <f t="shared" si="8"/>
        <v>1191</v>
      </c>
      <c r="G39" s="41">
        <f>SUM(G21,G24,G27,G31,G38)</f>
        <v>18</v>
      </c>
      <c r="H39" s="42">
        <f>SUM(H21,H24,H27,H31,H38)</f>
        <v>984</v>
      </c>
      <c r="I39" s="40">
        <f>SUM(I21,I24,I27,I31,I38)</f>
        <v>384</v>
      </c>
      <c r="J39" s="40">
        <f>SUM(J21,J24,J27,J31,J38)</f>
        <v>228</v>
      </c>
      <c r="K39" s="40">
        <f t="shared" si="2"/>
        <v>612</v>
      </c>
      <c r="L39" s="43">
        <f>SUM(L21,L24,L27,L31,L38)</f>
        <v>372</v>
      </c>
      <c r="M39" s="39">
        <f>SUM(M21,M24,M27,M31,M38)</f>
        <v>2193</v>
      </c>
      <c r="N39" s="40">
        <f>SUM(N21,N24,N27,N31,N38)</f>
        <v>1803</v>
      </c>
      <c r="O39" s="44">
        <f>SUM(O21,O24,O27,O31,O38)</f>
        <v>390</v>
      </c>
    </row>
    <row r="40" spans="1:15">
      <c r="A40" s="6" t="s">
        <v>41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>
      <c r="A41" s="6" t="s">
        <v>48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</row>
    <row r="43" spans="1: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</sheetData>
  <mergeCells count="23">
    <mergeCell ref="A1:O1"/>
    <mergeCell ref="H5:H6"/>
    <mergeCell ref="N5:N6"/>
    <mergeCell ref="L5:L6"/>
    <mergeCell ref="M5:M6"/>
    <mergeCell ref="A2:O2"/>
    <mergeCell ref="A3:O3"/>
    <mergeCell ref="A4:B6"/>
    <mergeCell ref="C4:G4"/>
    <mergeCell ref="H4:L4"/>
    <mergeCell ref="M4:O4"/>
    <mergeCell ref="C5:C6"/>
    <mergeCell ref="D5:F5"/>
    <mergeCell ref="G5:G6"/>
    <mergeCell ref="I5:K5"/>
    <mergeCell ref="A42:O42"/>
    <mergeCell ref="O5:O6"/>
    <mergeCell ref="A7:A21"/>
    <mergeCell ref="A22:A24"/>
    <mergeCell ref="A25:A27"/>
    <mergeCell ref="A28:A31"/>
    <mergeCell ref="A32:A38"/>
    <mergeCell ref="A39:B39"/>
  </mergeCells>
  <printOptions horizontalCentered="1" verticalCentered="1"/>
  <pageMargins left="0.23622047244094491" right="0.23622047244094491" top="0" bottom="0" header="0.59055118110236227" footer="0.43307086614173229"/>
  <pageSetup paperSize="9" firstPageNumber="8" orientation="landscape" useFirstPageNumber="1" verticalDpi="597" r:id="rId1"/>
  <headerFooter alignWithMargins="0">
    <oddHeader xml:space="preserve">&amp;C&amp;"Times New Roman,Normal"&amp;14
</oddHeader>
  </headerFooter>
  <colBreaks count="1" manualBreakCount="1">
    <brk id="15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QUADRO_JUÍZES_JUÍZAS</vt:lpstr>
      <vt:lpstr>QUADRO_JUÍZES_JUÍZAS!Area_de_impressao</vt:lpstr>
    </vt:vector>
  </TitlesOfParts>
  <Company>Conselho da Justiça Federal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CJF</dc:creator>
  <cp:lastModifiedBy>Joelmir Rodrigues da Silva</cp:lastModifiedBy>
  <cp:lastPrinted>2016-04-07T18:34:39Z</cp:lastPrinted>
  <dcterms:created xsi:type="dcterms:W3CDTF">2003-10-28T17:36:16Z</dcterms:created>
  <dcterms:modified xsi:type="dcterms:W3CDTF">2019-05-21T17:01:27Z</dcterms:modified>
</cp:coreProperties>
</file>