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CG_Estatistica\Estatística_Internet\CJF_atual\Internet\"/>
    </mc:Choice>
  </mc:AlternateContent>
  <xr:revisionPtr revIDLastSave="0" documentId="13_ncr:1_{7B26124E-138F-433B-A09A-396495C3D7CF}" xr6:coauthVersionLast="47" xr6:coauthVersionMax="47" xr10:uidLastSave="{00000000-0000-0000-0000-000000000000}"/>
  <bookViews>
    <workbookView xWindow="28680" yWindow="90" windowWidth="29040" windowHeight="15840" xr2:uid="{00000000-000D-0000-FFFF-FFFF00000000}"/>
  </bookViews>
  <sheets>
    <sheet name="Plan1" sheetId="1" r:id="rId1"/>
  </sheets>
  <definedNames>
    <definedName name="_xlnm.Print_Area" localSheetId="0">Plan1!$A$1:$S$67</definedName>
    <definedName name="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8" i="1" l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5" i="1"/>
  <c r="T64" i="1"/>
  <c r="T63" i="1"/>
  <c r="T42" i="1"/>
  <c r="T43" i="1"/>
  <c r="T44" i="1"/>
  <c r="T23" i="1"/>
  <c r="T22" i="1"/>
  <c r="T21" i="1"/>
  <c r="S23" i="1"/>
  <c r="S44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21" i="1"/>
  <c r="S22" i="1"/>
  <c r="S42" i="1"/>
  <c r="S43" i="1"/>
  <c r="R48" i="1"/>
  <c r="R42" i="1"/>
  <c r="R43" i="1"/>
  <c r="R44" i="1"/>
  <c r="R21" i="1"/>
  <c r="R22" i="1"/>
  <c r="R23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Q48" i="1"/>
  <c r="Q50" i="1"/>
  <c r="Q51" i="1"/>
  <c r="Q53" i="1"/>
  <c r="Q54" i="1"/>
  <c r="Q55" i="1"/>
  <c r="Q56" i="1"/>
  <c r="Q57" i="1"/>
  <c r="Q58" i="1"/>
  <c r="Q59" i="1"/>
  <c r="Q60" i="1"/>
  <c r="Q61" i="1"/>
  <c r="Q62" i="1"/>
  <c r="P48" i="1"/>
  <c r="P42" i="1"/>
  <c r="P23" i="1"/>
  <c r="C21" i="1"/>
  <c r="Q44" i="1"/>
  <c r="Q43" i="1"/>
  <c r="Q42" i="1"/>
  <c r="Q10" i="1"/>
  <c r="Q52" i="1"/>
  <c r="Q7" i="1"/>
  <c r="Q49" i="1"/>
  <c r="Q21" i="1"/>
  <c r="Q2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64" i="1"/>
  <c r="O48" i="1"/>
  <c r="O44" i="1"/>
  <c r="O43" i="1"/>
  <c r="O42" i="1"/>
  <c r="O23" i="1"/>
  <c r="O22" i="1"/>
  <c r="O21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4" i="1"/>
  <c r="N43" i="1"/>
  <c r="N42" i="1"/>
  <c r="N23" i="1"/>
  <c r="N22" i="1"/>
  <c r="N21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4" i="1"/>
  <c r="P43" i="1"/>
  <c r="P22" i="1"/>
  <c r="P21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65" i="1"/>
  <c r="L49" i="1"/>
  <c r="L48" i="1"/>
  <c r="M23" i="1"/>
  <c r="M22" i="1"/>
  <c r="M21" i="1"/>
  <c r="L44" i="1"/>
  <c r="L43" i="1"/>
  <c r="L42" i="1"/>
  <c r="L21" i="1"/>
  <c r="L22" i="1"/>
  <c r="L23" i="1"/>
  <c r="M44" i="1"/>
  <c r="M43" i="1"/>
  <c r="M42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4" i="1"/>
  <c r="J43" i="1"/>
  <c r="J42" i="1"/>
  <c r="J23" i="1"/>
  <c r="J22" i="1"/>
  <c r="J21" i="1"/>
  <c r="I42" i="1"/>
  <c r="I43" i="1"/>
  <c r="K23" i="1"/>
  <c r="I48" i="1"/>
  <c r="K48" i="1"/>
  <c r="I49" i="1"/>
  <c r="K49" i="1"/>
  <c r="I50" i="1"/>
  <c r="K50" i="1"/>
  <c r="I51" i="1"/>
  <c r="K51" i="1"/>
  <c r="I52" i="1"/>
  <c r="K52" i="1"/>
  <c r="I53" i="1"/>
  <c r="I65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I64" i="1"/>
  <c r="K61" i="1"/>
  <c r="I62" i="1"/>
  <c r="K62" i="1"/>
  <c r="K44" i="1"/>
  <c r="K43" i="1"/>
  <c r="K42" i="1"/>
  <c r="I23" i="1"/>
  <c r="I22" i="1"/>
  <c r="I21" i="1"/>
  <c r="I44" i="1"/>
  <c r="C43" i="1"/>
  <c r="D43" i="1"/>
  <c r="E43" i="1"/>
  <c r="F43" i="1"/>
  <c r="G43" i="1"/>
  <c r="H43" i="1"/>
  <c r="C44" i="1"/>
  <c r="D44" i="1"/>
  <c r="E44" i="1"/>
  <c r="F44" i="1"/>
  <c r="G44" i="1"/>
  <c r="H44" i="1"/>
  <c r="F42" i="1"/>
  <c r="G42" i="1"/>
  <c r="H42" i="1"/>
  <c r="E42" i="1"/>
  <c r="D42" i="1"/>
  <c r="C42" i="1"/>
  <c r="D49" i="1"/>
  <c r="E49" i="1"/>
  <c r="F49" i="1"/>
  <c r="G49" i="1"/>
  <c r="G64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E48" i="1"/>
  <c r="F48" i="1"/>
  <c r="G48" i="1"/>
  <c r="H48" i="1"/>
  <c r="D48" i="1"/>
  <c r="C51" i="1"/>
  <c r="C52" i="1"/>
  <c r="C53" i="1"/>
  <c r="C54" i="1"/>
  <c r="C55" i="1"/>
  <c r="C56" i="1"/>
  <c r="C57" i="1"/>
  <c r="C58" i="1"/>
  <c r="C59" i="1"/>
  <c r="C60" i="1"/>
  <c r="C61" i="1"/>
  <c r="C62" i="1"/>
  <c r="C49" i="1"/>
  <c r="C50" i="1"/>
  <c r="C48" i="1"/>
  <c r="H23" i="1"/>
  <c r="H22" i="1"/>
  <c r="H21" i="1"/>
  <c r="E11" i="1"/>
  <c r="E53" i="1"/>
  <c r="E23" i="1"/>
  <c r="D21" i="1"/>
  <c r="E21" i="1"/>
  <c r="F21" i="1"/>
  <c r="G21" i="1"/>
  <c r="K21" i="1"/>
  <c r="C22" i="1"/>
  <c r="D22" i="1"/>
  <c r="E22" i="1"/>
  <c r="F22" i="1"/>
  <c r="G22" i="1"/>
  <c r="K22" i="1"/>
  <c r="C23" i="1"/>
  <c r="D23" i="1"/>
  <c r="F23" i="1"/>
  <c r="G23" i="1"/>
  <c r="R63" i="1"/>
  <c r="F63" i="1"/>
  <c r="P63" i="1"/>
  <c r="O65" i="1"/>
  <c r="H64" i="1"/>
  <c r="K65" i="1"/>
  <c r="L63" i="1"/>
  <c r="L64" i="1"/>
  <c r="E65" i="1"/>
  <c r="N65" i="1"/>
  <c r="D63" i="1"/>
  <c r="E64" i="1"/>
  <c r="M64" i="1"/>
  <c r="Q64" i="1"/>
  <c r="S63" i="1"/>
  <c r="F64" i="1"/>
  <c r="M65" i="1"/>
  <c r="R65" i="1"/>
  <c r="P64" i="1"/>
  <c r="R64" i="1"/>
  <c r="P65" i="1"/>
  <c r="Q65" i="1"/>
  <c r="D64" i="1"/>
  <c r="J64" i="1"/>
  <c r="Q63" i="1"/>
  <c r="K64" i="1"/>
  <c r="J65" i="1"/>
  <c r="M63" i="1"/>
  <c r="S64" i="1"/>
  <c r="C63" i="1"/>
  <c r="H63" i="1"/>
  <c r="C65" i="1"/>
  <c r="G63" i="1"/>
  <c r="H65" i="1"/>
  <c r="N64" i="1"/>
  <c r="S65" i="1"/>
  <c r="C64" i="1"/>
  <c r="E63" i="1"/>
  <c r="K63" i="1"/>
  <c r="I63" i="1"/>
  <c r="J63" i="1"/>
  <c r="N63" i="1"/>
  <c r="F65" i="1"/>
  <c r="D65" i="1"/>
  <c r="G65" i="1"/>
  <c r="O63" i="1"/>
  <c r="Q22" i="1"/>
</calcChain>
</file>

<file path=xl/sharedStrings.xml><?xml version="1.0" encoding="utf-8"?>
<sst xmlns="http://schemas.openxmlformats.org/spreadsheetml/2006/main" count="88" uniqueCount="19">
  <si>
    <t>Região</t>
  </si>
  <si>
    <t>Descrição</t>
  </si>
  <si>
    <t>Total</t>
  </si>
  <si>
    <t>1ª Região</t>
  </si>
  <si>
    <t>Qtd Beneficiários</t>
  </si>
  <si>
    <t>Valor (R$)</t>
  </si>
  <si>
    <t>2ª Região</t>
  </si>
  <si>
    <t>3ª Região</t>
  </si>
  <si>
    <t>4ª Região</t>
  </si>
  <si>
    <t>5ª Região</t>
  </si>
  <si>
    <t>Qtd Processos</t>
  </si>
  <si>
    <t>Qtde Processos</t>
  </si>
  <si>
    <t>PRECATÓRIOS</t>
  </si>
  <si>
    <t>RPV's</t>
  </si>
  <si>
    <t xml:space="preserve">           Quantidade de beneficiários e quantidade de processos retirados dos bancos de dados pagos encaminhados pelos TRFs (Precatórios e RPVs). </t>
  </si>
  <si>
    <t xml:space="preserve">Pagamento de Precatórios e RPVs </t>
  </si>
  <si>
    <t>PAGAMENTO REALIZADO Valor (R$)</t>
  </si>
  <si>
    <t>Período: 2004 a 2021</t>
  </si>
  <si>
    <t>Fonte:  TRFs / SPO-CJF(Relatório de Atividades CJF/ Siafi Gerencial até 2014/ Tesouro Gerencial a partir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</si>
</sst>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0" fontId="6" fillId="0" borderId="0" xfId="0" applyFont="1"/>
    <xf numFmtId="164" fontId="6" fillId="0" borderId="0" xfId="1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1" applyFont="1"/>
    <xf numFmtId="0" fontId="2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165" fontId="2" fillId="2" borderId="1" xfId="1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0" fontId="4" fillId="3" borderId="0" xfId="0" applyFont="1" applyFill="1" applyAlignment="1"/>
    <xf numFmtId="0" fontId="4" fillId="3" borderId="0" xfId="0" applyFont="1" applyFill="1" applyBorder="1" applyAlignment="1"/>
    <xf numFmtId="165" fontId="3" fillId="0" borderId="2" xfId="1" applyNumberFormat="1" applyFont="1" applyFill="1" applyBorder="1" applyAlignment="1">
      <alignment horizontal="right" wrapText="1"/>
    </xf>
    <xf numFmtId="165" fontId="3" fillId="3" borderId="2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  <xf numFmtId="164" fontId="2" fillId="2" borderId="8" xfId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69"/>
  <sheetViews>
    <sheetView showGridLines="0" tabSelected="1" zoomScaleNormal="100" workbookViewId="0">
      <selection activeCell="A68" sqref="A68"/>
    </sheetView>
  </sheetViews>
  <sheetFormatPr defaultRowHeight="12.75" x14ac:dyDescent="0.2"/>
  <cols>
    <col min="1" max="1" width="9.85546875" style="6" bestFit="1" customWidth="1"/>
    <col min="2" max="2" width="18.28515625" customWidth="1"/>
    <col min="3" max="7" width="17.140625" style="1" customWidth="1"/>
    <col min="8" max="13" width="17.28515625" style="1" customWidth="1"/>
    <col min="14" max="19" width="18.5703125" style="1" customWidth="1"/>
    <col min="20" max="20" width="18.5703125" style="1" bestFit="1" customWidth="1"/>
    <col min="21" max="22" width="20.42578125" style="1" customWidth="1"/>
    <col min="23" max="25" width="20.42578125" style="1" bestFit="1" customWidth="1"/>
    <col min="26" max="29" width="20.5703125" customWidth="1"/>
  </cols>
  <sheetData>
    <row r="1" spans="1:30" ht="20.25" customHeight="1" x14ac:dyDescent="0.25">
      <c r="B1" s="20"/>
      <c r="C1" s="23" t="s">
        <v>15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19"/>
      <c r="V1" s="19"/>
      <c r="W1" s="19"/>
      <c r="X1" s="19"/>
      <c r="Y1" s="19"/>
    </row>
    <row r="2" spans="1:30" ht="18" x14ac:dyDescent="0.25">
      <c r="A2" s="20"/>
      <c r="B2" s="20"/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0"/>
      <c r="V2" s="20"/>
      <c r="W2" s="20"/>
      <c r="X2" s="20"/>
      <c r="Y2" s="20"/>
    </row>
    <row r="3" spans="1:30" s="5" customFormat="1" ht="24" customHeight="1" x14ac:dyDescent="0.2">
      <c r="A3" s="24" t="s">
        <v>0</v>
      </c>
      <c r="B3" s="24" t="s">
        <v>1</v>
      </c>
      <c r="C3" s="26" t="s">
        <v>12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3"/>
      <c r="V3" s="3"/>
      <c r="W3" s="3"/>
      <c r="X3" s="3"/>
      <c r="Y3" s="3"/>
      <c r="Z3" s="3"/>
      <c r="AA3" s="3"/>
      <c r="AB3" s="3"/>
      <c r="AC3" s="3"/>
    </row>
    <row r="4" spans="1:30" s="4" customFormat="1" ht="24" customHeight="1" x14ac:dyDescent="0.2">
      <c r="A4" s="24"/>
      <c r="B4" s="24"/>
      <c r="C4" s="29" t="s">
        <v>16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1"/>
      <c r="V4" s="1"/>
      <c r="W4" s="3"/>
      <c r="X4" s="3"/>
      <c r="Y4" s="3"/>
      <c r="Z4" s="3"/>
      <c r="AA4" s="3"/>
      <c r="AB4" s="3"/>
      <c r="AC4" s="3"/>
    </row>
    <row r="5" spans="1:30" s="4" customFormat="1" ht="24" customHeight="1" x14ac:dyDescent="0.2">
      <c r="A5" s="24"/>
      <c r="B5" s="24"/>
      <c r="C5" s="10">
        <v>2004</v>
      </c>
      <c r="D5" s="10">
        <v>2005</v>
      </c>
      <c r="E5" s="10">
        <v>2006</v>
      </c>
      <c r="F5" s="10">
        <v>2007</v>
      </c>
      <c r="G5" s="10">
        <v>2008</v>
      </c>
      <c r="H5" s="10">
        <v>2009</v>
      </c>
      <c r="I5" s="10">
        <v>2010</v>
      </c>
      <c r="J5" s="10">
        <v>2011</v>
      </c>
      <c r="K5" s="10">
        <v>2012</v>
      </c>
      <c r="L5" s="10">
        <v>2013</v>
      </c>
      <c r="M5" s="10">
        <v>2014</v>
      </c>
      <c r="N5" s="10">
        <v>2015</v>
      </c>
      <c r="O5" s="10">
        <v>2016</v>
      </c>
      <c r="P5" s="10">
        <v>2017</v>
      </c>
      <c r="Q5" s="10">
        <v>2018</v>
      </c>
      <c r="R5" s="10">
        <v>2019</v>
      </c>
      <c r="S5" s="10">
        <v>2020</v>
      </c>
      <c r="T5" s="10">
        <v>2021</v>
      </c>
      <c r="U5" s="1"/>
      <c r="V5" s="1"/>
      <c r="W5" s="1"/>
      <c r="X5" s="3"/>
      <c r="Y5" s="3"/>
      <c r="Z5" s="3"/>
      <c r="AA5" s="3"/>
      <c r="AB5" s="3"/>
      <c r="AC5" s="3"/>
      <c r="AD5" s="3"/>
    </row>
    <row r="6" spans="1:30" ht="14.25" x14ac:dyDescent="0.2">
      <c r="A6" s="35" t="s">
        <v>3</v>
      </c>
      <c r="B6" s="11" t="s">
        <v>4</v>
      </c>
      <c r="C6" s="12">
        <v>10058</v>
      </c>
      <c r="D6" s="12">
        <v>10308</v>
      </c>
      <c r="E6" s="12">
        <v>19547</v>
      </c>
      <c r="F6" s="12">
        <v>13481</v>
      </c>
      <c r="G6" s="12">
        <v>6788</v>
      </c>
      <c r="H6" s="13">
        <v>39259</v>
      </c>
      <c r="I6" s="13">
        <v>40401</v>
      </c>
      <c r="J6" s="13">
        <v>33027</v>
      </c>
      <c r="K6" s="13">
        <v>18443</v>
      </c>
      <c r="L6" s="13">
        <v>14314</v>
      </c>
      <c r="M6" s="13">
        <v>16230</v>
      </c>
      <c r="N6" s="13">
        <v>32625</v>
      </c>
      <c r="O6" s="13">
        <v>20822</v>
      </c>
      <c r="P6" s="13">
        <v>20953</v>
      </c>
      <c r="Q6" s="13">
        <v>40917</v>
      </c>
      <c r="R6" s="13">
        <v>30958</v>
      </c>
      <c r="S6" s="13">
        <v>36868</v>
      </c>
      <c r="T6" s="13">
        <v>39933</v>
      </c>
      <c r="X6" s="3"/>
      <c r="Y6" s="3"/>
      <c r="Z6" s="3"/>
      <c r="AA6" s="3"/>
      <c r="AB6" s="3"/>
      <c r="AC6" s="3"/>
      <c r="AD6" s="3"/>
    </row>
    <row r="7" spans="1:30" ht="14.25" x14ac:dyDescent="0.2">
      <c r="A7" s="35"/>
      <c r="B7" s="11" t="s">
        <v>10</v>
      </c>
      <c r="C7" s="12">
        <v>2143</v>
      </c>
      <c r="D7" s="14">
        <v>3167</v>
      </c>
      <c r="E7" s="12">
        <v>4368</v>
      </c>
      <c r="F7" s="12">
        <v>5430</v>
      </c>
      <c r="G7" s="12">
        <v>15918</v>
      </c>
      <c r="H7" s="13">
        <v>12332</v>
      </c>
      <c r="I7" s="13">
        <v>24802</v>
      </c>
      <c r="J7" s="13">
        <v>22333</v>
      </c>
      <c r="K7" s="13">
        <v>12960</v>
      </c>
      <c r="L7" s="13">
        <v>10702</v>
      </c>
      <c r="M7" s="13">
        <v>12288</v>
      </c>
      <c r="N7" s="13">
        <v>24842</v>
      </c>
      <c r="O7" s="13">
        <v>14226</v>
      </c>
      <c r="P7" s="13">
        <v>14221</v>
      </c>
      <c r="Q7" s="13">
        <f>20750+1203</f>
        <v>21953</v>
      </c>
      <c r="R7" s="13">
        <v>19740</v>
      </c>
      <c r="S7" s="13">
        <v>26039</v>
      </c>
      <c r="T7" s="13">
        <v>25736</v>
      </c>
      <c r="X7" s="3"/>
      <c r="Y7" s="3"/>
      <c r="Z7" s="3"/>
      <c r="AA7" s="3"/>
      <c r="AB7" s="3"/>
      <c r="AC7" s="3"/>
      <c r="AD7" s="3"/>
    </row>
    <row r="8" spans="1:30" ht="14.25" x14ac:dyDescent="0.2">
      <c r="A8" s="35"/>
      <c r="B8" s="11" t="s">
        <v>5</v>
      </c>
      <c r="C8" s="12">
        <v>421311497.19999999</v>
      </c>
      <c r="D8" s="12">
        <v>618617932.59000003</v>
      </c>
      <c r="E8" s="12">
        <v>960995289.79999995</v>
      </c>
      <c r="F8" s="12">
        <v>858769521.72000003</v>
      </c>
      <c r="G8" s="12">
        <v>1134946062.6500001</v>
      </c>
      <c r="H8" s="13">
        <v>2947807183.3099999</v>
      </c>
      <c r="I8" s="13">
        <v>2321344688.8400002</v>
      </c>
      <c r="J8" s="13">
        <v>2378515551.8000002</v>
      </c>
      <c r="K8" s="13">
        <v>1875839368.6299999</v>
      </c>
      <c r="L8" s="13">
        <v>1702356508.8100002</v>
      </c>
      <c r="M8" s="13">
        <v>2835797512.23</v>
      </c>
      <c r="N8" s="13">
        <v>4372571265.4839993</v>
      </c>
      <c r="O8" s="13">
        <v>5145105323.5600004</v>
      </c>
      <c r="P8" s="13">
        <v>4978794898.5099993</v>
      </c>
      <c r="Q8" s="13">
        <v>11026711435.42</v>
      </c>
      <c r="R8" s="13">
        <v>11423498790.719999</v>
      </c>
      <c r="S8" s="13">
        <v>18270764284.299999</v>
      </c>
      <c r="T8" s="13">
        <v>13673404485.210003</v>
      </c>
      <c r="X8" s="3"/>
      <c r="Y8" s="3"/>
      <c r="Z8" s="3"/>
      <c r="AA8" s="3"/>
      <c r="AB8" s="3"/>
      <c r="AC8" s="3"/>
      <c r="AD8" s="3"/>
    </row>
    <row r="9" spans="1:30" ht="14.25" x14ac:dyDescent="0.2">
      <c r="A9" s="25" t="s">
        <v>6</v>
      </c>
      <c r="B9" s="11" t="s">
        <v>4</v>
      </c>
      <c r="C9" s="12">
        <v>4930</v>
      </c>
      <c r="D9" s="12">
        <v>4668</v>
      </c>
      <c r="E9" s="12">
        <v>3656</v>
      </c>
      <c r="F9" s="12">
        <v>4733</v>
      </c>
      <c r="G9" s="12">
        <v>6529</v>
      </c>
      <c r="H9" s="13">
        <v>7856</v>
      </c>
      <c r="I9" s="13">
        <v>11764</v>
      </c>
      <c r="J9" s="13">
        <v>14611</v>
      </c>
      <c r="K9" s="13">
        <v>6333</v>
      </c>
      <c r="L9" s="13">
        <v>5058</v>
      </c>
      <c r="M9" s="13">
        <v>7186</v>
      </c>
      <c r="N9" s="13">
        <v>7257</v>
      </c>
      <c r="O9" s="13">
        <v>6955</v>
      </c>
      <c r="P9" s="13">
        <v>6531</v>
      </c>
      <c r="Q9" s="13">
        <v>5549</v>
      </c>
      <c r="R9" s="13">
        <v>7288</v>
      </c>
      <c r="S9" s="13">
        <v>10396</v>
      </c>
      <c r="T9" s="13">
        <v>12436</v>
      </c>
      <c r="X9" s="3"/>
      <c r="Y9" s="3"/>
      <c r="Z9" s="3"/>
      <c r="AA9" s="3"/>
      <c r="AB9" s="3"/>
      <c r="AC9" s="3"/>
      <c r="AD9" s="3"/>
    </row>
    <row r="10" spans="1:30" ht="14.25" x14ac:dyDescent="0.2">
      <c r="A10" s="25"/>
      <c r="B10" s="11" t="s">
        <v>10</v>
      </c>
      <c r="C10" s="12">
        <v>4310</v>
      </c>
      <c r="D10" s="14">
        <v>4609</v>
      </c>
      <c r="E10" s="12">
        <v>3613</v>
      </c>
      <c r="F10" s="12">
        <v>4702</v>
      </c>
      <c r="G10" s="12">
        <v>6507</v>
      </c>
      <c r="H10" s="13">
        <v>7835</v>
      </c>
      <c r="I10" s="13">
        <v>11702</v>
      </c>
      <c r="J10" s="13">
        <v>14602</v>
      </c>
      <c r="K10" s="13">
        <v>6330</v>
      </c>
      <c r="L10" s="13">
        <v>5058</v>
      </c>
      <c r="M10" s="13">
        <v>7186</v>
      </c>
      <c r="N10" s="13">
        <v>7257</v>
      </c>
      <c r="O10" s="13">
        <v>6955</v>
      </c>
      <c r="P10" s="13">
        <v>6531</v>
      </c>
      <c r="Q10" s="13">
        <f>5111+438</f>
        <v>5549</v>
      </c>
      <c r="R10" s="13">
        <v>7288</v>
      </c>
      <c r="S10" s="13">
        <v>7081</v>
      </c>
      <c r="T10" s="13">
        <v>8066</v>
      </c>
      <c r="X10" s="3"/>
      <c r="Y10" s="3"/>
      <c r="Z10" s="3"/>
      <c r="AA10" s="3"/>
      <c r="AB10" s="3"/>
      <c r="AC10" s="3"/>
      <c r="AD10" s="3"/>
    </row>
    <row r="11" spans="1:30" ht="14.25" x14ac:dyDescent="0.2">
      <c r="A11" s="25"/>
      <c r="B11" s="11" t="s">
        <v>5</v>
      </c>
      <c r="C11" s="12">
        <v>330400653.84999996</v>
      </c>
      <c r="D11" s="12">
        <v>350236673.06</v>
      </c>
      <c r="E11" s="12">
        <f>37073533.18+241593853.45</f>
        <v>278667386.63</v>
      </c>
      <c r="F11" s="12">
        <v>459036366.93000001</v>
      </c>
      <c r="G11" s="12">
        <v>702989729.92999995</v>
      </c>
      <c r="H11" s="13">
        <v>716275752.02999985</v>
      </c>
      <c r="I11" s="13">
        <v>1028107153.4200001</v>
      </c>
      <c r="J11" s="13">
        <v>994185377.41999996</v>
      </c>
      <c r="K11" s="13">
        <v>1049953337.1</v>
      </c>
      <c r="L11" s="13">
        <v>1313847111.0499997</v>
      </c>
      <c r="M11" s="13">
        <v>1228042410.5079999</v>
      </c>
      <c r="N11" s="13">
        <v>1632959563.8000002</v>
      </c>
      <c r="O11" s="13">
        <v>1849496981.8699999</v>
      </c>
      <c r="P11" s="13">
        <v>1850351473.5799999</v>
      </c>
      <c r="Q11" s="13">
        <v>1256048162.7899997</v>
      </c>
      <c r="R11" s="13">
        <v>1780086113.6200001</v>
      </c>
      <c r="S11" s="13">
        <v>2382607484.8899999</v>
      </c>
      <c r="T11" s="13">
        <v>2812552426.7599988</v>
      </c>
      <c r="X11" s="3"/>
      <c r="Y11" s="3"/>
      <c r="Z11" s="3"/>
      <c r="AA11" s="3"/>
      <c r="AB11" s="3"/>
      <c r="AC11" s="3"/>
      <c r="AD11" s="3"/>
    </row>
    <row r="12" spans="1:30" ht="14.25" x14ac:dyDescent="0.2">
      <c r="A12" s="25" t="s">
        <v>7</v>
      </c>
      <c r="B12" s="11" t="s">
        <v>4</v>
      </c>
      <c r="C12" s="12">
        <v>11151</v>
      </c>
      <c r="D12" s="12">
        <v>14828</v>
      </c>
      <c r="E12" s="12">
        <v>25477</v>
      </c>
      <c r="F12" s="12">
        <v>26417</v>
      </c>
      <c r="G12" s="12">
        <v>28895</v>
      </c>
      <c r="H12" s="13">
        <v>34158</v>
      </c>
      <c r="I12" s="13">
        <v>33209</v>
      </c>
      <c r="J12" s="13">
        <v>28857</v>
      </c>
      <c r="K12" s="13">
        <v>23300</v>
      </c>
      <c r="L12" s="13">
        <v>19367</v>
      </c>
      <c r="M12" s="13">
        <v>20776</v>
      </c>
      <c r="N12" s="13">
        <v>22092</v>
      </c>
      <c r="O12" s="13">
        <v>19818</v>
      </c>
      <c r="P12" s="13">
        <v>23461</v>
      </c>
      <c r="Q12" s="13">
        <v>18330</v>
      </c>
      <c r="R12" s="13">
        <v>19617</v>
      </c>
      <c r="S12" s="13">
        <v>30344</v>
      </c>
      <c r="T12" s="13">
        <v>39475</v>
      </c>
      <c r="X12" s="3"/>
      <c r="Y12" s="3"/>
      <c r="Z12" s="3"/>
      <c r="AA12" s="3"/>
      <c r="AB12" s="3"/>
      <c r="AC12" s="3"/>
      <c r="AD12" s="3"/>
    </row>
    <row r="13" spans="1:30" ht="14.25" x14ac:dyDescent="0.2">
      <c r="A13" s="25"/>
      <c r="B13" s="11" t="s">
        <v>10</v>
      </c>
      <c r="C13" s="12">
        <v>7873</v>
      </c>
      <c r="D13" s="14">
        <v>11690</v>
      </c>
      <c r="E13" s="12">
        <v>20775</v>
      </c>
      <c r="F13" s="12">
        <v>19834</v>
      </c>
      <c r="G13" s="12">
        <v>26666</v>
      </c>
      <c r="H13" s="13">
        <v>30958</v>
      </c>
      <c r="I13" s="13">
        <v>30022</v>
      </c>
      <c r="J13" s="13">
        <v>26010</v>
      </c>
      <c r="K13" s="13">
        <v>19819</v>
      </c>
      <c r="L13" s="13">
        <v>17491</v>
      </c>
      <c r="M13" s="13">
        <v>18406</v>
      </c>
      <c r="N13" s="13">
        <v>18811</v>
      </c>
      <c r="O13" s="13">
        <v>17318</v>
      </c>
      <c r="P13" s="13">
        <v>20291</v>
      </c>
      <c r="Q13" s="13">
        <v>18312</v>
      </c>
      <c r="R13" s="13">
        <v>19602</v>
      </c>
      <c r="S13" s="13">
        <v>23931</v>
      </c>
      <c r="T13" s="13">
        <v>29294</v>
      </c>
      <c r="X13" s="3"/>
      <c r="Y13" s="3"/>
      <c r="Z13" s="3"/>
      <c r="AA13" s="3"/>
      <c r="AB13" s="3"/>
      <c r="AC13" s="3"/>
      <c r="AD13" s="3"/>
    </row>
    <row r="14" spans="1:30" x14ac:dyDescent="0.2">
      <c r="A14" s="25"/>
      <c r="B14" s="11" t="s">
        <v>5</v>
      </c>
      <c r="C14" s="12">
        <v>290007259.37</v>
      </c>
      <c r="D14" s="12">
        <v>452991509.16000003</v>
      </c>
      <c r="E14" s="12">
        <v>766284700.88</v>
      </c>
      <c r="F14" s="12">
        <v>847178477.92999995</v>
      </c>
      <c r="G14" s="12">
        <v>1114095300.76</v>
      </c>
      <c r="H14" s="13">
        <v>1280743505.5799999</v>
      </c>
      <c r="I14" s="13">
        <v>1431921187.1299996</v>
      </c>
      <c r="J14" s="13">
        <v>1325759713.21</v>
      </c>
      <c r="K14" s="13">
        <v>1385859719.6200001</v>
      </c>
      <c r="L14" s="13">
        <v>1594707714.8499999</v>
      </c>
      <c r="M14" s="13">
        <v>1985229391.3199999</v>
      </c>
      <c r="N14" s="13">
        <v>2746212241.4300003</v>
      </c>
      <c r="O14" s="13">
        <v>2683983487.0699997</v>
      </c>
      <c r="P14" s="13">
        <v>3306853691.04</v>
      </c>
      <c r="Q14" s="13">
        <v>3065550681.8100014</v>
      </c>
      <c r="R14" s="13">
        <v>3686454151.5799994</v>
      </c>
      <c r="S14" s="13">
        <v>4630833297.2700005</v>
      </c>
      <c r="T14" s="13">
        <v>7042009735.829999</v>
      </c>
      <c r="Z14" s="1"/>
    </row>
    <row r="15" spans="1:30" x14ac:dyDescent="0.2">
      <c r="A15" s="25" t="s">
        <v>8</v>
      </c>
      <c r="B15" s="11" t="s">
        <v>4</v>
      </c>
      <c r="C15" s="12">
        <v>19842</v>
      </c>
      <c r="D15" s="12">
        <v>26890</v>
      </c>
      <c r="E15" s="12">
        <v>43547</v>
      </c>
      <c r="F15" s="12">
        <v>46499</v>
      </c>
      <c r="G15" s="12">
        <v>25419</v>
      </c>
      <c r="H15" s="13">
        <v>51816</v>
      </c>
      <c r="I15" s="13">
        <v>53905</v>
      </c>
      <c r="J15" s="13">
        <v>42605</v>
      </c>
      <c r="K15" s="13">
        <v>31045</v>
      </c>
      <c r="L15" s="13">
        <v>32669</v>
      </c>
      <c r="M15" s="13">
        <v>28142</v>
      </c>
      <c r="N15" s="13">
        <v>27319</v>
      </c>
      <c r="O15" s="13">
        <v>28541</v>
      </c>
      <c r="P15" s="13">
        <v>34991</v>
      </c>
      <c r="Q15" s="13">
        <v>25849</v>
      </c>
      <c r="R15" s="13">
        <v>43842</v>
      </c>
      <c r="S15" s="13">
        <v>51560</v>
      </c>
      <c r="T15" s="13">
        <v>51845</v>
      </c>
      <c r="Z15" s="1"/>
    </row>
    <row r="16" spans="1:30" x14ac:dyDescent="0.2">
      <c r="A16" s="25"/>
      <c r="B16" s="11" t="s">
        <v>10</v>
      </c>
      <c r="C16" s="12">
        <v>9967</v>
      </c>
      <c r="D16" s="14">
        <v>13914</v>
      </c>
      <c r="E16" s="12">
        <v>23379</v>
      </c>
      <c r="F16" s="12">
        <v>26167</v>
      </c>
      <c r="G16" s="12">
        <v>46901</v>
      </c>
      <c r="H16" s="13">
        <v>25303</v>
      </c>
      <c r="I16" s="13">
        <v>40752</v>
      </c>
      <c r="J16" s="13">
        <v>38523</v>
      </c>
      <c r="K16" s="13">
        <v>27184</v>
      </c>
      <c r="L16" s="13">
        <v>27252</v>
      </c>
      <c r="M16" s="13">
        <v>22757</v>
      </c>
      <c r="N16" s="13">
        <v>22053</v>
      </c>
      <c r="O16" s="13">
        <v>21764</v>
      </c>
      <c r="P16" s="13">
        <v>25990</v>
      </c>
      <c r="Q16" s="13">
        <v>25757</v>
      </c>
      <c r="R16" s="13">
        <v>37105</v>
      </c>
      <c r="S16" s="13">
        <v>34902</v>
      </c>
      <c r="T16" s="13">
        <v>33236</v>
      </c>
      <c r="Z16" s="1"/>
    </row>
    <row r="17" spans="1:29" x14ac:dyDescent="0.2">
      <c r="A17" s="25"/>
      <c r="B17" s="11" t="s">
        <v>5</v>
      </c>
      <c r="C17" s="12">
        <v>444189607.88</v>
      </c>
      <c r="D17" s="12">
        <v>759326973.27999997</v>
      </c>
      <c r="E17" s="12">
        <v>1273145928.71</v>
      </c>
      <c r="F17" s="12">
        <v>1605213508.02</v>
      </c>
      <c r="G17" s="12">
        <v>1745604915.04</v>
      </c>
      <c r="H17" s="13">
        <v>2132917444.5899999</v>
      </c>
      <c r="I17" s="13">
        <v>2607995261.23</v>
      </c>
      <c r="J17" s="13">
        <v>2193808406.5100002</v>
      </c>
      <c r="K17" s="13">
        <v>2016052840.4599996</v>
      </c>
      <c r="L17" s="13">
        <v>2382142919.8500004</v>
      </c>
      <c r="M17" s="13">
        <v>1737729979.3199999</v>
      </c>
      <c r="N17" s="13">
        <v>2538861671.2399998</v>
      </c>
      <c r="O17" s="13">
        <v>2857175249.7200003</v>
      </c>
      <c r="P17" s="13">
        <v>2694845730.3300004</v>
      </c>
      <c r="Q17" s="13">
        <v>2758422414.2200012</v>
      </c>
      <c r="R17" s="13">
        <v>3728410760.4300003</v>
      </c>
      <c r="S17" s="13">
        <v>4326643875.6199999</v>
      </c>
      <c r="T17" s="13">
        <v>4892923954.750001</v>
      </c>
      <c r="Z17" s="1"/>
    </row>
    <row r="18" spans="1:29" x14ac:dyDescent="0.2">
      <c r="A18" s="25" t="s">
        <v>9</v>
      </c>
      <c r="B18" s="11" t="s">
        <v>4</v>
      </c>
      <c r="C18" s="12">
        <v>12610</v>
      </c>
      <c r="D18" s="12">
        <v>3879</v>
      </c>
      <c r="E18" s="12">
        <v>4918</v>
      </c>
      <c r="F18" s="12">
        <v>9567</v>
      </c>
      <c r="G18" s="12">
        <v>12761</v>
      </c>
      <c r="H18" s="13">
        <v>13509</v>
      </c>
      <c r="I18" s="13">
        <v>13606</v>
      </c>
      <c r="J18" s="13">
        <v>10173</v>
      </c>
      <c r="K18" s="13">
        <v>11248</v>
      </c>
      <c r="L18" s="13">
        <v>20592</v>
      </c>
      <c r="M18" s="13">
        <v>14638</v>
      </c>
      <c r="N18" s="13">
        <v>37090</v>
      </c>
      <c r="O18" s="13">
        <v>45228</v>
      </c>
      <c r="P18" s="13">
        <v>42882</v>
      </c>
      <c r="Q18" s="13">
        <v>12241</v>
      </c>
      <c r="R18" s="13">
        <v>15938</v>
      </c>
      <c r="S18" s="13">
        <v>28588</v>
      </c>
      <c r="T18" s="13">
        <v>29963</v>
      </c>
      <c r="Z18" s="1"/>
    </row>
    <row r="19" spans="1:29" x14ac:dyDescent="0.2">
      <c r="A19" s="25"/>
      <c r="B19" s="11" t="s">
        <v>10</v>
      </c>
      <c r="C19" s="12">
        <v>1989</v>
      </c>
      <c r="D19" s="14">
        <v>1884</v>
      </c>
      <c r="E19" s="12">
        <v>2601</v>
      </c>
      <c r="F19" s="12">
        <v>4103</v>
      </c>
      <c r="G19" s="12">
        <v>5263</v>
      </c>
      <c r="H19" s="13">
        <v>5879</v>
      </c>
      <c r="I19" s="13">
        <v>5872</v>
      </c>
      <c r="J19" s="13">
        <v>4095</v>
      </c>
      <c r="K19" s="13">
        <v>7538</v>
      </c>
      <c r="L19" s="13">
        <v>11419</v>
      </c>
      <c r="M19" s="13">
        <v>8227</v>
      </c>
      <c r="N19" s="13">
        <v>15487</v>
      </c>
      <c r="O19" s="13">
        <v>19278</v>
      </c>
      <c r="P19" s="13">
        <v>13597</v>
      </c>
      <c r="Q19" s="13">
        <v>7963</v>
      </c>
      <c r="R19" s="13">
        <v>7248</v>
      </c>
      <c r="S19" s="13">
        <v>10312</v>
      </c>
      <c r="T19" s="13">
        <v>13021</v>
      </c>
      <c r="Z19" s="1"/>
    </row>
    <row r="20" spans="1:29" x14ac:dyDescent="0.2">
      <c r="A20" s="25"/>
      <c r="B20" s="11" t="s">
        <v>5</v>
      </c>
      <c r="C20" s="12">
        <v>493198773.01999998</v>
      </c>
      <c r="D20" s="12">
        <v>172783950.38999999</v>
      </c>
      <c r="E20" s="12">
        <v>260047200.46000001</v>
      </c>
      <c r="F20" s="12">
        <v>415423595.20999998</v>
      </c>
      <c r="G20" s="12">
        <v>812194179.82999992</v>
      </c>
      <c r="H20" s="13">
        <v>932775915.59000003</v>
      </c>
      <c r="I20" s="13">
        <v>763079569.80000019</v>
      </c>
      <c r="J20" s="13">
        <v>593800188.75</v>
      </c>
      <c r="K20" s="13">
        <v>755302062.03999996</v>
      </c>
      <c r="L20" s="13">
        <v>1405018356.6199999</v>
      </c>
      <c r="M20" s="13">
        <v>1238790875.6399999</v>
      </c>
      <c r="N20" s="13">
        <v>3424896139.0100002</v>
      </c>
      <c r="O20" s="13">
        <v>4936458166.6400003</v>
      </c>
      <c r="P20" s="13">
        <v>5156412736.1199999</v>
      </c>
      <c r="Q20" s="13">
        <v>2334058228.5900002</v>
      </c>
      <c r="R20" s="13">
        <v>2410121894.4400001</v>
      </c>
      <c r="S20" s="13">
        <v>2149565551.9400001</v>
      </c>
      <c r="T20" s="13">
        <v>3529137904.7000017</v>
      </c>
      <c r="Z20" s="1"/>
    </row>
    <row r="21" spans="1:29" x14ac:dyDescent="0.2">
      <c r="A21" s="34" t="s">
        <v>2</v>
      </c>
      <c r="B21" s="15" t="s">
        <v>4</v>
      </c>
      <c r="C21" s="16">
        <f>SUM(C6,C9,C12,C15,C18)</f>
        <v>58591</v>
      </c>
      <c r="D21" s="16">
        <f t="shared" ref="C21:G23" si="0">SUM(D6,D9,D12,D15,D18)</f>
        <v>60573</v>
      </c>
      <c r="E21" s="16">
        <f t="shared" si="0"/>
        <v>97145</v>
      </c>
      <c r="F21" s="16">
        <f t="shared" si="0"/>
        <v>100697</v>
      </c>
      <c r="G21" s="16">
        <f t="shared" si="0"/>
        <v>80392</v>
      </c>
      <c r="H21" s="16">
        <f t="shared" ref="H21:K23" si="1">SUM(H6,H9,H12,H15,H18)</f>
        <v>146598</v>
      </c>
      <c r="I21" s="16">
        <f t="shared" si="1"/>
        <v>152885</v>
      </c>
      <c r="J21" s="16">
        <f t="shared" si="1"/>
        <v>129273</v>
      </c>
      <c r="K21" s="16">
        <f t="shared" si="1"/>
        <v>90369</v>
      </c>
      <c r="L21" s="16">
        <f t="shared" ref="L21:M23" si="2">SUM(L6,L9,L12,L15,L18)</f>
        <v>92000</v>
      </c>
      <c r="M21" s="16">
        <f t="shared" si="2"/>
        <v>86972</v>
      </c>
      <c r="N21" s="16">
        <f t="shared" ref="N21:P23" si="3">SUM(N6,N9,N12,N15,N18)</f>
        <v>126383</v>
      </c>
      <c r="O21" s="16">
        <f>SUM(O6,O9,O12,O15,O18)</f>
        <v>121364</v>
      </c>
      <c r="P21" s="16">
        <f t="shared" si="3"/>
        <v>128818</v>
      </c>
      <c r="Q21" s="16">
        <f t="shared" ref="Q21:R23" si="4">SUM(Q6,Q9,Q12,Q15,Q18)</f>
        <v>102886</v>
      </c>
      <c r="R21" s="16">
        <f t="shared" si="4"/>
        <v>117643</v>
      </c>
      <c r="S21" s="16">
        <f t="shared" ref="S21:T23" si="5">SUM(S6,S9,S12,S15,S18)</f>
        <v>157756</v>
      </c>
      <c r="T21" s="16">
        <f t="shared" si="5"/>
        <v>173652</v>
      </c>
      <c r="Z21" s="1"/>
    </row>
    <row r="22" spans="1:29" x14ac:dyDescent="0.2">
      <c r="A22" s="34"/>
      <c r="B22" s="15" t="s">
        <v>11</v>
      </c>
      <c r="C22" s="16">
        <f t="shared" si="0"/>
        <v>26282</v>
      </c>
      <c r="D22" s="16">
        <f t="shared" si="0"/>
        <v>35264</v>
      </c>
      <c r="E22" s="16">
        <f t="shared" si="0"/>
        <v>54736</v>
      </c>
      <c r="F22" s="16">
        <f t="shared" si="0"/>
        <v>60236</v>
      </c>
      <c r="G22" s="16">
        <f t="shared" si="0"/>
        <v>101255</v>
      </c>
      <c r="H22" s="16">
        <f t="shared" si="1"/>
        <v>82307</v>
      </c>
      <c r="I22" s="16">
        <f t="shared" si="1"/>
        <v>113150</v>
      </c>
      <c r="J22" s="16">
        <f t="shared" si="1"/>
        <v>105563</v>
      </c>
      <c r="K22" s="16">
        <f t="shared" si="1"/>
        <v>73831</v>
      </c>
      <c r="L22" s="16">
        <f t="shared" si="2"/>
        <v>71922</v>
      </c>
      <c r="M22" s="16">
        <f t="shared" si="2"/>
        <v>68864</v>
      </c>
      <c r="N22" s="16">
        <f t="shared" si="3"/>
        <v>88450</v>
      </c>
      <c r="O22" s="16">
        <f>SUM(O7,O10,O13,O16,O19)</f>
        <v>79541</v>
      </c>
      <c r="P22" s="16">
        <f t="shared" si="3"/>
        <v>80630</v>
      </c>
      <c r="Q22" s="16">
        <f t="shared" si="4"/>
        <v>79534</v>
      </c>
      <c r="R22" s="16">
        <f t="shared" si="4"/>
        <v>90983</v>
      </c>
      <c r="S22" s="16">
        <f t="shared" si="5"/>
        <v>102265</v>
      </c>
      <c r="T22" s="16">
        <f t="shared" si="5"/>
        <v>109353</v>
      </c>
      <c r="Z22" s="1"/>
    </row>
    <row r="23" spans="1:29" x14ac:dyDescent="0.2">
      <c r="A23" s="34"/>
      <c r="B23" s="15" t="s">
        <v>5</v>
      </c>
      <c r="C23" s="16">
        <f t="shared" si="0"/>
        <v>1979107791.3199999</v>
      </c>
      <c r="D23" s="16">
        <f t="shared" si="0"/>
        <v>2353957038.48</v>
      </c>
      <c r="E23" s="16">
        <f t="shared" si="0"/>
        <v>3539140506.48</v>
      </c>
      <c r="F23" s="16">
        <f t="shared" si="0"/>
        <v>4185621469.8099999</v>
      </c>
      <c r="G23" s="16">
        <f t="shared" si="0"/>
        <v>5509830188.21</v>
      </c>
      <c r="H23" s="16">
        <f t="shared" si="1"/>
        <v>8010519801.1000004</v>
      </c>
      <c r="I23" s="16">
        <f t="shared" si="1"/>
        <v>8152447860.4199991</v>
      </c>
      <c r="J23" s="16">
        <f t="shared" si="1"/>
        <v>7486069237.6900005</v>
      </c>
      <c r="K23" s="16">
        <f t="shared" si="1"/>
        <v>7083007327.8499994</v>
      </c>
      <c r="L23" s="16">
        <f t="shared" si="2"/>
        <v>8398072611.1799994</v>
      </c>
      <c r="M23" s="16">
        <f t="shared" si="2"/>
        <v>9025590169.0179996</v>
      </c>
      <c r="N23" s="16">
        <f t="shared" si="3"/>
        <v>14715500880.964001</v>
      </c>
      <c r="O23" s="16">
        <f>SUM(O8,O11,O14,O17,O20)</f>
        <v>17472219208.860001</v>
      </c>
      <c r="P23" s="16">
        <f>SUM(P8,P11,P14,P17,P20)</f>
        <v>17987258529.579998</v>
      </c>
      <c r="Q23" s="16">
        <f t="shared" si="4"/>
        <v>20440790922.830002</v>
      </c>
      <c r="R23" s="16">
        <f t="shared" si="4"/>
        <v>23028571710.789997</v>
      </c>
      <c r="S23" s="16">
        <f t="shared" si="5"/>
        <v>31760414494.019997</v>
      </c>
      <c r="T23" s="16">
        <f t="shared" si="5"/>
        <v>31950028507.25</v>
      </c>
      <c r="Z23" s="1"/>
    </row>
    <row r="24" spans="1:29" s="2" customFormat="1" ht="24" customHeight="1" x14ac:dyDescent="0.2">
      <c r="A24" s="24" t="s">
        <v>0</v>
      </c>
      <c r="B24" s="24" t="s">
        <v>1</v>
      </c>
      <c r="C24" s="26" t="s">
        <v>13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1"/>
      <c r="V24" s="1"/>
      <c r="W24" s="1"/>
      <c r="X24" s="1"/>
      <c r="Y24" s="1"/>
      <c r="Z24"/>
      <c r="AA24"/>
      <c r="AB24"/>
      <c r="AC24"/>
    </row>
    <row r="25" spans="1:29" ht="24" customHeight="1" x14ac:dyDescent="0.2">
      <c r="A25" s="24"/>
      <c r="B25" s="24"/>
      <c r="C25" s="32" t="s">
        <v>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9" ht="24" customHeight="1" x14ac:dyDescent="0.2">
      <c r="A26" s="24"/>
      <c r="B26" s="24"/>
      <c r="C26" s="10">
        <v>2004</v>
      </c>
      <c r="D26" s="10">
        <v>2005</v>
      </c>
      <c r="E26" s="10">
        <v>2006</v>
      </c>
      <c r="F26" s="10">
        <v>2007</v>
      </c>
      <c r="G26" s="10">
        <v>2008</v>
      </c>
      <c r="H26" s="10">
        <v>2009</v>
      </c>
      <c r="I26" s="10">
        <v>2010</v>
      </c>
      <c r="J26" s="10">
        <v>2011</v>
      </c>
      <c r="K26" s="10">
        <v>2012</v>
      </c>
      <c r="L26" s="10">
        <v>2013</v>
      </c>
      <c r="M26" s="10">
        <v>2014</v>
      </c>
      <c r="N26" s="10">
        <v>2015</v>
      </c>
      <c r="O26" s="10">
        <v>2016</v>
      </c>
      <c r="P26" s="10">
        <v>2017</v>
      </c>
      <c r="Q26" s="10">
        <v>2018</v>
      </c>
      <c r="R26" s="10">
        <v>2019</v>
      </c>
      <c r="S26" s="10">
        <v>2020</v>
      </c>
      <c r="T26" s="10">
        <v>2021</v>
      </c>
    </row>
    <row r="27" spans="1:29" x14ac:dyDescent="0.2">
      <c r="A27" s="35" t="s">
        <v>3</v>
      </c>
      <c r="B27" s="11" t="s">
        <v>4</v>
      </c>
      <c r="C27" s="21">
        <v>37776</v>
      </c>
      <c r="D27" s="21">
        <v>95580</v>
      </c>
      <c r="E27" s="21">
        <v>94143</v>
      </c>
      <c r="F27" s="21">
        <v>157151</v>
      </c>
      <c r="G27" s="21">
        <v>185519</v>
      </c>
      <c r="H27" s="21">
        <v>280758</v>
      </c>
      <c r="I27" s="21">
        <v>275972</v>
      </c>
      <c r="J27" s="21">
        <v>266844</v>
      </c>
      <c r="K27" s="21">
        <v>310454</v>
      </c>
      <c r="L27" s="21">
        <v>331483</v>
      </c>
      <c r="M27" s="21">
        <v>421346</v>
      </c>
      <c r="N27" s="21">
        <v>277713</v>
      </c>
      <c r="O27" s="21">
        <v>325919</v>
      </c>
      <c r="P27" s="21">
        <v>399925</v>
      </c>
      <c r="Q27" s="21">
        <v>417646</v>
      </c>
      <c r="R27" s="21">
        <v>515317</v>
      </c>
      <c r="S27" s="13">
        <v>425196</v>
      </c>
      <c r="T27" s="13">
        <v>555053</v>
      </c>
    </row>
    <row r="28" spans="1:29" x14ac:dyDescent="0.2">
      <c r="A28" s="35"/>
      <c r="B28" s="11" t="s">
        <v>10</v>
      </c>
      <c r="C28" s="17">
        <v>21129</v>
      </c>
      <c r="D28" s="17">
        <v>67648</v>
      </c>
      <c r="E28" s="13">
        <v>63325</v>
      </c>
      <c r="F28" s="13">
        <v>120176</v>
      </c>
      <c r="G28" s="13">
        <v>147119</v>
      </c>
      <c r="H28" s="13">
        <v>228206</v>
      </c>
      <c r="I28" s="13">
        <v>229427</v>
      </c>
      <c r="J28" s="13">
        <v>234868</v>
      </c>
      <c r="K28" s="13">
        <v>273327</v>
      </c>
      <c r="L28" s="13">
        <v>287009</v>
      </c>
      <c r="M28" s="13">
        <v>366762</v>
      </c>
      <c r="N28" s="13">
        <v>225928</v>
      </c>
      <c r="O28" s="13">
        <v>289295</v>
      </c>
      <c r="P28" s="13">
        <v>357640</v>
      </c>
      <c r="Q28" s="13">
        <v>371645</v>
      </c>
      <c r="R28" s="13">
        <v>465786</v>
      </c>
      <c r="S28" s="13">
        <v>376479</v>
      </c>
      <c r="T28" s="13">
        <v>486495</v>
      </c>
    </row>
    <row r="29" spans="1:29" x14ac:dyDescent="0.2">
      <c r="A29" s="35"/>
      <c r="B29" s="11" t="s">
        <v>5</v>
      </c>
      <c r="C29" s="13">
        <v>161234680</v>
      </c>
      <c r="D29" s="13">
        <v>516387816.85000002</v>
      </c>
      <c r="E29" s="13">
        <v>776568397.05999994</v>
      </c>
      <c r="F29" s="13">
        <v>897602732</v>
      </c>
      <c r="G29" s="13">
        <v>869279628.34000003</v>
      </c>
      <c r="H29" s="13">
        <v>1181311684.0699999</v>
      </c>
      <c r="I29" s="13">
        <v>1316931776.3699999</v>
      </c>
      <c r="J29" s="13">
        <v>1485802615.75</v>
      </c>
      <c r="K29" s="13">
        <v>1901818382.6999998</v>
      </c>
      <c r="L29" s="13">
        <v>2159563372.7600002</v>
      </c>
      <c r="M29" s="13">
        <v>2618418953.9000001</v>
      </c>
      <c r="N29" s="13">
        <v>2244864678.8200002</v>
      </c>
      <c r="O29" s="13">
        <v>2892521126.25</v>
      </c>
      <c r="P29" s="13">
        <v>3802078669.0799999</v>
      </c>
      <c r="Q29" s="13">
        <v>4167063312.3400002</v>
      </c>
      <c r="R29" s="13">
        <v>5051505518.3000002</v>
      </c>
      <c r="S29" s="13">
        <v>4167284294.5</v>
      </c>
      <c r="T29" s="13">
        <v>6507909801.0700006</v>
      </c>
    </row>
    <row r="30" spans="1:29" x14ac:dyDescent="0.2">
      <c r="A30" s="25" t="s">
        <v>6</v>
      </c>
      <c r="B30" s="11" t="s">
        <v>4</v>
      </c>
      <c r="C30" s="13">
        <v>43626</v>
      </c>
      <c r="D30" s="13">
        <v>107502</v>
      </c>
      <c r="E30" s="13">
        <v>56695</v>
      </c>
      <c r="F30" s="13">
        <v>71738</v>
      </c>
      <c r="G30" s="13">
        <v>79159</v>
      </c>
      <c r="H30" s="13">
        <v>62734</v>
      </c>
      <c r="I30" s="13">
        <v>76051</v>
      </c>
      <c r="J30" s="13">
        <v>94561</v>
      </c>
      <c r="K30" s="13">
        <v>93707</v>
      </c>
      <c r="L30" s="13">
        <v>78316</v>
      </c>
      <c r="M30" s="13">
        <v>98101</v>
      </c>
      <c r="N30" s="13">
        <v>82764</v>
      </c>
      <c r="O30" s="13">
        <v>94340</v>
      </c>
      <c r="P30" s="13">
        <v>93688</v>
      </c>
      <c r="Q30" s="13">
        <v>97342</v>
      </c>
      <c r="R30" s="13">
        <v>123627</v>
      </c>
      <c r="S30" s="13">
        <v>140376</v>
      </c>
      <c r="T30" s="13">
        <v>142849</v>
      </c>
    </row>
    <row r="31" spans="1:29" x14ac:dyDescent="0.2">
      <c r="A31" s="25"/>
      <c r="B31" s="11" t="s">
        <v>10</v>
      </c>
      <c r="C31" s="17">
        <v>43626</v>
      </c>
      <c r="D31" s="17">
        <v>107502</v>
      </c>
      <c r="E31" s="13">
        <v>56695</v>
      </c>
      <c r="F31" s="13">
        <v>71738</v>
      </c>
      <c r="G31" s="13">
        <v>79159</v>
      </c>
      <c r="H31" s="13">
        <v>62734</v>
      </c>
      <c r="I31" s="13">
        <v>76051</v>
      </c>
      <c r="J31" s="13">
        <v>94552</v>
      </c>
      <c r="K31" s="13">
        <v>93707</v>
      </c>
      <c r="L31" s="13">
        <v>78316</v>
      </c>
      <c r="M31" s="13">
        <v>98101</v>
      </c>
      <c r="N31" s="13">
        <v>78536</v>
      </c>
      <c r="O31" s="13">
        <v>94340</v>
      </c>
      <c r="P31" s="13">
        <v>93688</v>
      </c>
      <c r="Q31" s="13">
        <v>96426</v>
      </c>
      <c r="R31" s="13">
        <v>108803</v>
      </c>
      <c r="S31" s="13">
        <v>118604</v>
      </c>
      <c r="T31" s="13">
        <v>118099</v>
      </c>
    </row>
    <row r="32" spans="1:29" x14ac:dyDescent="0.2">
      <c r="A32" s="25"/>
      <c r="B32" s="11" t="s">
        <v>5</v>
      </c>
      <c r="C32" s="13">
        <v>185307471</v>
      </c>
      <c r="D32" s="13">
        <v>723389309</v>
      </c>
      <c r="E32" s="13">
        <v>435645597</v>
      </c>
      <c r="F32" s="13">
        <v>368948750</v>
      </c>
      <c r="G32" s="13">
        <v>345396460.09000003</v>
      </c>
      <c r="H32" s="13">
        <v>416058365</v>
      </c>
      <c r="I32" s="13">
        <v>444837299</v>
      </c>
      <c r="J32" s="13">
        <v>655671630.88999999</v>
      </c>
      <c r="K32" s="13">
        <v>719329792.68999994</v>
      </c>
      <c r="L32" s="13">
        <v>590333609.48999989</v>
      </c>
      <c r="M32" s="13">
        <v>740170304.03999996</v>
      </c>
      <c r="N32" s="13">
        <v>730570654</v>
      </c>
      <c r="O32" s="13">
        <v>793307067.04000008</v>
      </c>
      <c r="P32" s="13">
        <v>856756603.00999999</v>
      </c>
      <c r="Q32" s="13">
        <v>888552896.8599999</v>
      </c>
      <c r="R32" s="13">
        <v>1087478212.46</v>
      </c>
      <c r="S32" s="13">
        <v>1333678367</v>
      </c>
      <c r="T32" s="13">
        <v>1590643253.5799999</v>
      </c>
    </row>
    <row r="33" spans="1:20" x14ac:dyDescent="0.2">
      <c r="A33" s="25" t="s">
        <v>7</v>
      </c>
      <c r="B33" s="11" t="s">
        <v>4</v>
      </c>
      <c r="C33" s="13">
        <v>174200</v>
      </c>
      <c r="D33" s="13">
        <v>148987</v>
      </c>
      <c r="E33" s="13">
        <v>100419</v>
      </c>
      <c r="F33" s="13">
        <v>193451</v>
      </c>
      <c r="G33" s="13">
        <v>163508</v>
      </c>
      <c r="H33" s="13">
        <v>180567</v>
      </c>
      <c r="I33" s="13">
        <v>174917</v>
      </c>
      <c r="J33" s="13">
        <v>224327</v>
      </c>
      <c r="K33" s="13">
        <v>195388</v>
      </c>
      <c r="L33" s="13">
        <v>199627</v>
      </c>
      <c r="M33" s="13">
        <v>225095</v>
      </c>
      <c r="N33" s="13">
        <v>200775</v>
      </c>
      <c r="O33" s="13">
        <v>232718</v>
      </c>
      <c r="P33" s="13">
        <v>221075</v>
      </c>
      <c r="Q33" s="13">
        <v>226868</v>
      </c>
      <c r="R33" s="13">
        <v>281008</v>
      </c>
      <c r="S33" s="13">
        <v>252177</v>
      </c>
      <c r="T33" s="13">
        <v>260124</v>
      </c>
    </row>
    <row r="34" spans="1:20" x14ac:dyDescent="0.2">
      <c r="A34" s="25"/>
      <c r="B34" s="11" t="s">
        <v>10</v>
      </c>
      <c r="C34" s="17">
        <v>166881</v>
      </c>
      <c r="D34" s="17">
        <v>134901</v>
      </c>
      <c r="E34" s="13">
        <v>86223</v>
      </c>
      <c r="F34" s="13">
        <v>188544</v>
      </c>
      <c r="G34" s="13">
        <v>157733</v>
      </c>
      <c r="H34" s="13">
        <v>172122</v>
      </c>
      <c r="I34" s="13">
        <v>165401</v>
      </c>
      <c r="J34" s="13">
        <v>198881</v>
      </c>
      <c r="K34" s="13">
        <v>183883</v>
      </c>
      <c r="L34" s="13">
        <v>186102</v>
      </c>
      <c r="M34" s="13">
        <v>209237</v>
      </c>
      <c r="N34" s="13">
        <v>177693</v>
      </c>
      <c r="O34" s="13">
        <v>221371</v>
      </c>
      <c r="P34" s="13">
        <v>221075</v>
      </c>
      <c r="Q34" s="13">
        <v>221013</v>
      </c>
      <c r="R34" s="13">
        <v>262326</v>
      </c>
      <c r="S34" s="13">
        <v>231018</v>
      </c>
      <c r="T34" s="13">
        <v>239626</v>
      </c>
    </row>
    <row r="35" spans="1:20" x14ac:dyDescent="0.2">
      <c r="A35" s="25"/>
      <c r="B35" s="11" t="s">
        <v>5</v>
      </c>
      <c r="C35" s="13">
        <v>1359355537</v>
      </c>
      <c r="D35" s="13">
        <v>1256479592</v>
      </c>
      <c r="E35" s="13">
        <v>955396909</v>
      </c>
      <c r="F35" s="13">
        <v>1234089274</v>
      </c>
      <c r="G35" s="13">
        <v>740589440.1400001</v>
      </c>
      <c r="H35" s="13">
        <v>765600473</v>
      </c>
      <c r="I35" s="13">
        <v>919608473</v>
      </c>
      <c r="J35" s="13">
        <v>1087757699.4000001</v>
      </c>
      <c r="K35" s="13">
        <v>1136179995.52</v>
      </c>
      <c r="L35" s="13">
        <v>1264120310.02</v>
      </c>
      <c r="M35" s="13">
        <v>1428109672.75</v>
      </c>
      <c r="N35" s="13">
        <v>1640129690</v>
      </c>
      <c r="O35" s="13">
        <v>2005524938.1699998</v>
      </c>
      <c r="P35" s="13">
        <v>2024413510.4399998</v>
      </c>
      <c r="Q35" s="13">
        <v>2228696102.5800004</v>
      </c>
      <c r="R35" s="13">
        <v>2637865040.2000003</v>
      </c>
      <c r="S35" s="13">
        <v>2686151781.5500002</v>
      </c>
      <c r="T35" s="13">
        <v>3218594894.3799992</v>
      </c>
    </row>
    <row r="36" spans="1:20" x14ac:dyDescent="0.2">
      <c r="A36" s="25" t="s">
        <v>8</v>
      </c>
      <c r="B36" s="11" t="s">
        <v>4</v>
      </c>
      <c r="C36" s="13">
        <v>220616</v>
      </c>
      <c r="D36" s="13">
        <v>203883</v>
      </c>
      <c r="E36" s="13">
        <v>153429</v>
      </c>
      <c r="F36" s="13">
        <v>222593</v>
      </c>
      <c r="G36" s="13">
        <v>257572</v>
      </c>
      <c r="H36" s="13">
        <v>274898</v>
      </c>
      <c r="I36" s="13">
        <v>265688</v>
      </c>
      <c r="J36" s="13">
        <v>299360</v>
      </c>
      <c r="K36" s="13">
        <v>310326</v>
      </c>
      <c r="L36" s="13">
        <v>297004</v>
      </c>
      <c r="M36" s="13">
        <v>340785</v>
      </c>
      <c r="N36" s="13">
        <v>267587</v>
      </c>
      <c r="O36" s="13">
        <v>354988</v>
      </c>
      <c r="P36" s="13">
        <v>385720</v>
      </c>
      <c r="Q36" s="13">
        <v>472559</v>
      </c>
      <c r="R36" s="13">
        <v>503860</v>
      </c>
      <c r="S36" s="13">
        <v>482396</v>
      </c>
      <c r="T36" s="13">
        <v>503597</v>
      </c>
    </row>
    <row r="37" spans="1:20" x14ac:dyDescent="0.2">
      <c r="A37" s="25"/>
      <c r="B37" s="11" t="s">
        <v>10</v>
      </c>
      <c r="C37" s="13">
        <v>115036</v>
      </c>
      <c r="D37" s="17">
        <v>120174</v>
      </c>
      <c r="E37" s="13">
        <v>84503</v>
      </c>
      <c r="F37" s="13">
        <v>119824</v>
      </c>
      <c r="G37" s="13">
        <v>134719</v>
      </c>
      <c r="H37" s="13">
        <v>224928</v>
      </c>
      <c r="I37" s="13">
        <v>242746</v>
      </c>
      <c r="J37" s="13">
        <v>266726</v>
      </c>
      <c r="K37" s="13">
        <v>274584</v>
      </c>
      <c r="L37" s="13">
        <v>263053</v>
      </c>
      <c r="M37" s="13">
        <v>303137</v>
      </c>
      <c r="N37" s="13">
        <v>221916</v>
      </c>
      <c r="O37" s="13">
        <v>326026</v>
      </c>
      <c r="P37" s="13">
        <v>385705</v>
      </c>
      <c r="Q37" s="13">
        <v>436770</v>
      </c>
      <c r="R37" s="13">
        <v>430053</v>
      </c>
      <c r="S37" s="13">
        <v>400976</v>
      </c>
      <c r="T37" s="13">
        <v>416433</v>
      </c>
    </row>
    <row r="38" spans="1:20" x14ac:dyDescent="0.2">
      <c r="A38" s="25"/>
      <c r="B38" s="11" t="s">
        <v>5</v>
      </c>
      <c r="C38" s="13">
        <v>754987673</v>
      </c>
      <c r="D38" s="13">
        <v>1001671441.9</v>
      </c>
      <c r="E38" s="13">
        <v>927766524</v>
      </c>
      <c r="F38" s="13">
        <v>881006616</v>
      </c>
      <c r="G38" s="13">
        <v>881556287.15999997</v>
      </c>
      <c r="H38" s="13">
        <v>1059585745.85</v>
      </c>
      <c r="I38" s="13">
        <v>1052771838</v>
      </c>
      <c r="J38" s="13">
        <v>1363542216.74</v>
      </c>
      <c r="K38" s="13">
        <v>1532149950.5699997</v>
      </c>
      <c r="L38" s="13">
        <v>1520420929.1199999</v>
      </c>
      <c r="M38" s="13">
        <v>1825537629.73</v>
      </c>
      <c r="N38" s="13">
        <v>1779408198</v>
      </c>
      <c r="O38" s="13">
        <v>2526409433.4699998</v>
      </c>
      <c r="P38" s="13">
        <v>2746796464.4899998</v>
      </c>
      <c r="Q38" s="13">
        <v>3464922796.3099995</v>
      </c>
      <c r="R38" s="13">
        <v>3409721221.1100001</v>
      </c>
      <c r="S38" s="13">
        <v>3532643019.1500001</v>
      </c>
      <c r="T38" s="13">
        <v>4281942808.0000005</v>
      </c>
    </row>
    <row r="39" spans="1:20" x14ac:dyDescent="0.2">
      <c r="A39" s="25" t="s">
        <v>9</v>
      </c>
      <c r="B39" s="11" t="s">
        <v>4</v>
      </c>
      <c r="C39" s="13">
        <v>47404</v>
      </c>
      <c r="D39" s="13">
        <v>67543</v>
      </c>
      <c r="E39" s="13">
        <v>69689</v>
      </c>
      <c r="F39" s="13">
        <v>164692</v>
      </c>
      <c r="G39" s="13">
        <v>190132</v>
      </c>
      <c r="H39" s="13">
        <v>200043</v>
      </c>
      <c r="I39" s="13">
        <v>196333</v>
      </c>
      <c r="J39" s="13">
        <v>199538</v>
      </c>
      <c r="K39" s="13">
        <v>226384</v>
      </c>
      <c r="L39" s="13">
        <v>220963</v>
      </c>
      <c r="M39" s="13">
        <v>266476</v>
      </c>
      <c r="N39" s="13">
        <v>217545</v>
      </c>
      <c r="O39" s="13">
        <v>250762</v>
      </c>
      <c r="P39" s="13">
        <v>258473</v>
      </c>
      <c r="Q39" s="13">
        <v>306644</v>
      </c>
      <c r="R39" s="13">
        <v>378546</v>
      </c>
      <c r="S39" s="13">
        <v>361117</v>
      </c>
      <c r="T39" s="13">
        <v>354625</v>
      </c>
    </row>
    <row r="40" spans="1:20" x14ac:dyDescent="0.2">
      <c r="A40" s="25"/>
      <c r="B40" s="11" t="s">
        <v>10</v>
      </c>
      <c r="C40" s="17">
        <v>29599</v>
      </c>
      <c r="D40" s="17">
        <v>36755</v>
      </c>
      <c r="E40" s="13">
        <v>37908</v>
      </c>
      <c r="F40" s="13">
        <v>80875</v>
      </c>
      <c r="G40" s="13">
        <v>89303</v>
      </c>
      <c r="H40" s="13">
        <v>101346</v>
      </c>
      <c r="I40" s="13">
        <v>117217</v>
      </c>
      <c r="J40" s="13">
        <v>149095</v>
      </c>
      <c r="K40" s="13">
        <v>182635</v>
      </c>
      <c r="L40" s="13">
        <v>169574</v>
      </c>
      <c r="M40" s="13">
        <v>201735</v>
      </c>
      <c r="N40" s="13">
        <v>148823</v>
      </c>
      <c r="O40" s="13">
        <v>193965</v>
      </c>
      <c r="P40" s="13">
        <v>209912</v>
      </c>
      <c r="Q40" s="13">
        <v>237632</v>
      </c>
      <c r="R40" s="13">
        <v>283082</v>
      </c>
      <c r="S40" s="13">
        <v>254003</v>
      </c>
      <c r="T40" s="13">
        <v>251319</v>
      </c>
    </row>
    <row r="41" spans="1:20" x14ac:dyDescent="0.2">
      <c r="A41" s="25"/>
      <c r="B41" s="11" t="s">
        <v>5</v>
      </c>
      <c r="C41" s="13">
        <v>230321633.72999999</v>
      </c>
      <c r="D41" s="13">
        <v>378525267</v>
      </c>
      <c r="E41" s="13">
        <v>501784547</v>
      </c>
      <c r="F41" s="13">
        <v>562208399</v>
      </c>
      <c r="G41" s="13">
        <v>555997091.49000001</v>
      </c>
      <c r="H41" s="13">
        <v>747114899</v>
      </c>
      <c r="I41" s="13">
        <v>802144502</v>
      </c>
      <c r="J41" s="13">
        <v>796528078.65999997</v>
      </c>
      <c r="K41" s="13">
        <v>960326883.6500001</v>
      </c>
      <c r="L41" s="13">
        <v>934879999.30000007</v>
      </c>
      <c r="M41" s="13">
        <v>1231453272.8599999</v>
      </c>
      <c r="N41" s="13">
        <v>1185528785</v>
      </c>
      <c r="O41" s="13">
        <v>1420060927.77</v>
      </c>
      <c r="P41" s="13">
        <v>1576218457.9099998</v>
      </c>
      <c r="Q41" s="13">
        <v>1734597933.3299999</v>
      </c>
      <c r="R41" s="13">
        <v>1989785560.4200001</v>
      </c>
      <c r="S41" s="13">
        <v>2165045826.73</v>
      </c>
      <c r="T41" s="13">
        <v>2595184629.2199988</v>
      </c>
    </row>
    <row r="42" spans="1:20" x14ac:dyDescent="0.2">
      <c r="A42" s="34" t="s">
        <v>2</v>
      </c>
      <c r="B42" s="15" t="s">
        <v>4</v>
      </c>
      <c r="C42" s="16">
        <f t="shared" ref="C42:H42" si="6">SUM(C27,C30,C33,C36,C39)</f>
        <v>523622</v>
      </c>
      <c r="D42" s="16">
        <f t="shared" si="6"/>
        <v>623495</v>
      </c>
      <c r="E42" s="16">
        <f t="shared" si="6"/>
        <v>474375</v>
      </c>
      <c r="F42" s="16">
        <f t="shared" si="6"/>
        <v>809625</v>
      </c>
      <c r="G42" s="16">
        <f t="shared" si="6"/>
        <v>875890</v>
      </c>
      <c r="H42" s="16">
        <f t="shared" si="6"/>
        <v>999000</v>
      </c>
      <c r="I42" s="16">
        <f t="shared" ref="I42:M43" si="7">SUM(I27,I30,I33,I36,I39)</f>
        <v>988961</v>
      </c>
      <c r="J42" s="16">
        <f t="shared" si="7"/>
        <v>1084630</v>
      </c>
      <c r="K42" s="16">
        <f t="shared" si="7"/>
        <v>1136259</v>
      </c>
      <c r="L42" s="16">
        <f>SUM(L27,L30,L33,L36,L39)</f>
        <v>1127393</v>
      </c>
      <c r="M42" s="16">
        <f t="shared" si="7"/>
        <v>1351803</v>
      </c>
      <c r="N42" s="16">
        <f t="shared" ref="N42:P44" si="8">SUM(N27,N30,N33,N36,N39)</f>
        <v>1046384</v>
      </c>
      <c r="O42" s="16">
        <f t="shared" ref="O42:T42" si="9">SUM(O27,O30,O33,O36,O39)</f>
        <v>1258727</v>
      </c>
      <c r="P42" s="16">
        <f t="shared" si="9"/>
        <v>1358881</v>
      </c>
      <c r="Q42" s="16">
        <f t="shared" si="9"/>
        <v>1521059</v>
      </c>
      <c r="R42" s="16">
        <f t="shared" si="9"/>
        <v>1802358</v>
      </c>
      <c r="S42" s="16">
        <f t="shared" si="9"/>
        <v>1661262</v>
      </c>
      <c r="T42" s="16">
        <f t="shared" si="9"/>
        <v>1816248</v>
      </c>
    </row>
    <row r="43" spans="1:20" x14ac:dyDescent="0.2">
      <c r="A43" s="34"/>
      <c r="B43" s="15" t="s">
        <v>11</v>
      </c>
      <c r="C43" s="16">
        <f t="shared" ref="C43:H43" si="10">SUM(C28,C31,C34,C37,C40)</f>
        <v>376271</v>
      </c>
      <c r="D43" s="16">
        <f t="shared" si="10"/>
        <v>466980</v>
      </c>
      <c r="E43" s="16">
        <f t="shared" si="10"/>
        <v>328654</v>
      </c>
      <c r="F43" s="16">
        <f t="shared" si="10"/>
        <v>581157</v>
      </c>
      <c r="G43" s="16">
        <f t="shared" si="10"/>
        <v>608033</v>
      </c>
      <c r="H43" s="16">
        <f t="shared" si="10"/>
        <v>789336</v>
      </c>
      <c r="I43" s="16">
        <f t="shared" si="7"/>
        <v>830842</v>
      </c>
      <c r="J43" s="16">
        <f t="shared" si="7"/>
        <v>944122</v>
      </c>
      <c r="K43" s="16">
        <f t="shared" si="7"/>
        <v>1008136</v>
      </c>
      <c r="L43" s="16">
        <f>SUM(L28,L31,L34,L37,L40)</f>
        <v>984054</v>
      </c>
      <c r="M43" s="16">
        <f t="shared" si="7"/>
        <v>1178972</v>
      </c>
      <c r="N43" s="16">
        <f t="shared" si="8"/>
        <v>852896</v>
      </c>
      <c r="O43" s="16">
        <f>SUM(O28,O31,O34,O37,O40)</f>
        <v>1124997</v>
      </c>
      <c r="P43" s="16">
        <f t="shared" si="8"/>
        <v>1268020</v>
      </c>
      <c r="Q43" s="16">
        <f t="shared" ref="Q43:S44" si="11">SUM(Q28,Q31,Q34,Q37,Q40)</f>
        <v>1363486</v>
      </c>
      <c r="R43" s="16">
        <f t="shared" si="11"/>
        <v>1550050</v>
      </c>
      <c r="S43" s="16">
        <f t="shared" si="11"/>
        <v>1381080</v>
      </c>
      <c r="T43" s="16">
        <f>SUM(T28,T31,T34,T37,T40)</f>
        <v>1511972</v>
      </c>
    </row>
    <row r="44" spans="1:20" x14ac:dyDescent="0.2">
      <c r="A44" s="34"/>
      <c r="B44" s="15" t="s">
        <v>5</v>
      </c>
      <c r="C44" s="16">
        <f t="shared" ref="C44:I44" si="12">SUM(C29,C32,C35,C38,C41)</f>
        <v>2691206994.73</v>
      </c>
      <c r="D44" s="16">
        <f t="shared" si="12"/>
        <v>3876453426.75</v>
      </c>
      <c r="E44" s="16">
        <f t="shared" si="12"/>
        <v>3597161974.0599999</v>
      </c>
      <c r="F44" s="16">
        <f t="shared" si="12"/>
        <v>3943855771</v>
      </c>
      <c r="G44" s="16">
        <f t="shared" si="12"/>
        <v>3392818907.2200003</v>
      </c>
      <c r="H44" s="16">
        <f t="shared" si="12"/>
        <v>4169671166.9199996</v>
      </c>
      <c r="I44" s="16">
        <f t="shared" si="12"/>
        <v>4536293888.3699999</v>
      </c>
      <c r="J44" s="16">
        <f>SUM(J29,J32,J35,J38,J41)</f>
        <v>5389302241.4399996</v>
      </c>
      <c r="K44" s="16">
        <f>SUM(K29,K32,K35,K38,K41)</f>
        <v>6249805005.1299992</v>
      </c>
      <c r="L44" s="16">
        <f>SUM(L29,L32,L35,L38,L41)</f>
        <v>6469318220.6899996</v>
      </c>
      <c r="M44" s="16">
        <f>SUM(M29,M32,M35,M38,M41)</f>
        <v>7843689833.2799997</v>
      </c>
      <c r="N44" s="16">
        <f t="shared" si="8"/>
        <v>7580502005.8199997</v>
      </c>
      <c r="O44" s="16">
        <f>SUM(O29,O32,O35,O38,O41)</f>
        <v>9637823492.7000008</v>
      </c>
      <c r="P44" s="16">
        <f t="shared" si="8"/>
        <v>11006263704.93</v>
      </c>
      <c r="Q44" s="16">
        <f t="shared" si="11"/>
        <v>12483833041.42</v>
      </c>
      <c r="R44" s="16">
        <f t="shared" si="11"/>
        <v>14176355552.490002</v>
      </c>
      <c r="S44" s="16">
        <f>SUM(S29,S32,S35,S38,S41)</f>
        <v>13884803288.93</v>
      </c>
      <c r="T44" s="16">
        <f>SUM(T29,T32,T35,T38,T41)</f>
        <v>18194275386.249996</v>
      </c>
    </row>
    <row r="45" spans="1:20" ht="24" customHeight="1" x14ac:dyDescent="0.2">
      <c r="A45" s="24" t="s">
        <v>0</v>
      </c>
      <c r="B45" s="24" t="s">
        <v>1</v>
      </c>
      <c r="C45" s="26" t="s">
        <v>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24" customHeight="1" x14ac:dyDescent="0.2">
      <c r="A46" s="24"/>
      <c r="B46" s="24"/>
      <c r="C46" s="29" t="s">
        <v>16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24" customHeight="1" x14ac:dyDescent="0.2">
      <c r="A47" s="24"/>
      <c r="B47" s="24"/>
      <c r="C47" s="10">
        <v>2004</v>
      </c>
      <c r="D47" s="10">
        <v>2005</v>
      </c>
      <c r="E47" s="10">
        <v>2006</v>
      </c>
      <c r="F47" s="10">
        <v>2007</v>
      </c>
      <c r="G47" s="10">
        <v>2008</v>
      </c>
      <c r="H47" s="10">
        <v>2009</v>
      </c>
      <c r="I47" s="10">
        <v>2010</v>
      </c>
      <c r="J47" s="10">
        <v>2011</v>
      </c>
      <c r="K47" s="10">
        <v>2012</v>
      </c>
      <c r="L47" s="10">
        <v>2013</v>
      </c>
      <c r="M47" s="10">
        <v>2014</v>
      </c>
      <c r="N47" s="10">
        <v>2015</v>
      </c>
      <c r="O47" s="10">
        <v>2016</v>
      </c>
      <c r="P47" s="10">
        <v>2017</v>
      </c>
      <c r="Q47" s="10">
        <v>2018</v>
      </c>
      <c r="R47" s="10">
        <v>2019</v>
      </c>
      <c r="S47" s="10">
        <v>2020</v>
      </c>
      <c r="T47" s="10">
        <v>2021</v>
      </c>
    </row>
    <row r="48" spans="1:20" x14ac:dyDescent="0.2">
      <c r="A48" s="35" t="s">
        <v>3</v>
      </c>
      <c r="B48" s="11" t="s">
        <v>4</v>
      </c>
      <c r="C48" s="22">
        <f t="shared" ref="C48:H48" si="13">C6+C27</f>
        <v>47834</v>
      </c>
      <c r="D48" s="22">
        <f t="shared" si="13"/>
        <v>105888</v>
      </c>
      <c r="E48" s="22">
        <f t="shared" si="13"/>
        <v>113690</v>
      </c>
      <c r="F48" s="22">
        <f t="shared" si="13"/>
        <v>170632</v>
      </c>
      <c r="G48" s="22">
        <f t="shared" si="13"/>
        <v>192307</v>
      </c>
      <c r="H48" s="22">
        <f t="shared" si="13"/>
        <v>320017</v>
      </c>
      <c r="I48" s="22">
        <f t="shared" ref="I48:I62" si="14">I6+I27</f>
        <v>316373</v>
      </c>
      <c r="J48" s="22">
        <f t="shared" ref="J48:J62" si="15">J6+J27</f>
        <v>299871</v>
      </c>
      <c r="K48" s="22">
        <f t="shared" ref="K48:L62" si="16">K6+K27</f>
        <v>328897</v>
      </c>
      <c r="L48" s="22">
        <f t="shared" si="16"/>
        <v>345797</v>
      </c>
      <c r="M48" s="22">
        <f t="shared" ref="M48:M62" si="17">M6+M27</f>
        <v>437576</v>
      </c>
      <c r="N48" s="22">
        <f t="shared" ref="N48:O62" si="18">N6+N27</f>
        <v>310338</v>
      </c>
      <c r="O48" s="22">
        <f t="shared" si="18"/>
        <v>346741</v>
      </c>
      <c r="P48" s="22">
        <f t="shared" ref="P48:R62" si="19">P6+P27</f>
        <v>420878</v>
      </c>
      <c r="Q48" s="22">
        <f t="shared" si="19"/>
        <v>458563</v>
      </c>
      <c r="R48" s="22">
        <f t="shared" si="19"/>
        <v>546275</v>
      </c>
      <c r="S48" s="22">
        <f t="shared" ref="S48:T62" si="20">S6+S27</f>
        <v>462064</v>
      </c>
      <c r="T48" s="22">
        <f t="shared" si="20"/>
        <v>594986</v>
      </c>
    </row>
    <row r="49" spans="1:29" x14ac:dyDescent="0.2">
      <c r="A49" s="35"/>
      <c r="B49" s="11" t="s">
        <v>10</v>
      </c>
      <c r="C49" s="12">
        <f t="shared" ref="C49:H62" si="21">C7+C28</f>
        <v>23272</v>
      </c>
      <c r="D49" s="12">
        <f t="shared" si="21"/>
        <v>70815</v>
      </c>
      <c r="E49" s="12">
        <f t="shared" si="21"/>
        <v>67693</v>
      </c>
      <c r="F49" s="12">
        <f t="shared" si="21"/>
        <v>125606</v>
      </c>
      <c r="G49" s="12">
        <f t="shared" si="21"/>
        <v>163037</v>
      </c>
      <c r="H49" s="12">
        <f t="shared" si="21"/>
        <v>240538</v>
      </c>
      <c r="I49" s="12">
        <f t="shared" si="14"/>
        <v>254229</v>
      </c>
      <c r="J49" s="12">
        <f t="shared" si="15"/>
        <v>257201</v>
      </c>
      <c r="K49" s="12">
        <f t="shared" si="16"/>
        <v>286287</v>
      </c>
      <c r="L49" s="12">
        <f t="shared" si="16"/>
        <v>297711</v>
      </c>
      <c r="M49" s="12">
        <f t="shared" si="17"/>
        <v>379050</v>
      </c>
      <c r="N49" s="12">
        <f t="shared" si="18"/>
        <v>250770</v>
      </c>
      <c r="O49" s="12">
        <f t="shared" si="18"/>
        <v>303521</v>
      </c>
      <c r="P49" s="12">
        <f t="shared" si="19"/>
        <v>371861</v>
      </c>
      <c r="Q49" s="12">
        <f t="shared" si="19"/>
        <v>393598</v>
      </c>
      <c r="R49" s="12">
        <f t="shared" si="19"/>
        <v>485526</v>
      </c>
      <c r="S49" s="12">
        <f t="shared" si="20"/>
        <v>402518</v>
      </c>
      <c r="T49" s="12">
        <f t="shared" si="20"/>
        <v>512231</v>
      </c>
    </row>
    <row r="50" spans="1:29" x14ac:dyDescent="0.2">
      <c r="A50" s="35"/>
      <c r="B50" s="11" t="s">
        <v>5</v>
      </c>
      <c r="C50" s="12">
        <f t="shared" si="21"/>
        <v>582546177.20000005</v>
      </c>
      <c r="D50" s="12">
        <f t="shared" si="21"/>
        <v>1135005749.4400001</v>
      </c>
      <c r="E50" s="12">
        <f t="shared" si="21"/>
        <v>1737563686.8599999</v>
      </c>
      <c r="F50" s="12">
        <f t="shared" si="21"/>
        <v>1756372253.72</v>
      </c>
      <c r="G50" s="12">
        <f t="shared" si="21"/>
        <v>2004225690.9900002</v>
      </c>
      <c r="H50" s="12">
        <f t="shared" si="21"/>
        <v>4129118867.3800001</v>
      </c>
      <c r="I50" s="12">
        <f t="shared" si="14"/>
        <v>3638276465.21</v>
      </c>
      <c r="J50" s="12">
        <f t="shared" si="15"/>
        <v>3864318167.5500002</v>
      </c>
      <c r="K50" s="12">
        <f t="shared" si="16"/>
        <v>3777657751.3299999</v>
      </c>
      <c r="L50" s="12">
        <f t="shared" si="16"/>
        <v>3861919881.5700006</v>
      </c>
      <c r="M50" s="12">
        <f t="shared" si="17"/>
        <v>5454216466.1300001</v>
      </c>
      <c r="N50" s="12">
        <f t="shared" si="18"/>
        <v>6617435944.3039989</v>
      </c>
      <c r="O50" s="12">
        <f t="shared" si="18"/>
        <v>8037626449.8100004</v>
      </c>
      <c r="P50" s="12">
        <f t="shared" si="19"/>
        <v>8780873567.5900002</v>
      </c>
      <c r="Q50" s="12">
        <f t="shared" si="19"/>
        <v>15193774747.76</v>
      </c>
      <c r="R50" s="12">
        <f t="shared" si="19"/>
        <v>16475004309.02</v>
      </c>
      <c r="S50" s="12">
        <f t="shared" si="20"/>
        <v>22438048578.799999</v>
      </c>
      <c r="T50" s="12">
        <f t="shared" si="20"/>
        <v>20181314286.280003</v>
      </c>
    </row>
    <row r="51" spans="1:29" x14ac:dyDescent="0.2">
      <c r="A51" s="25" t="s">
        <v>6</v>
      </c>
      <c r="B51" s="11" t="s">
        <v>4</v>
      </c>
      <c r="C51" s="12">
        <f t="shared" si="21"/>
        <v>48556</v>
      </c>
      <c r="D51" s="12">
        <f t="shared" si="21"/>
        <v>112170</v>
      </c>
      <c r="E51" s="12">
        <f t="shared" si="21"/>
        <v>60351</v>
      </c>
      <c r="F51" s="12">
        <f t="shared" si="21"/>
        <v>76471</v>
      </c>
      <c r="G51" s="12">
        <f t="shared" si="21"/>
        <v>85688</v>
      </c>
      <c r="H51" s="12">
        <f t="shared" si="21"/>
        <v>70590</v>
      </c>
      <c r="I51" s="12">
        <f t="shared" si="14"/>
        <v>87815</v>
      </c>
      <c r="J51" s="12">
        <f t="shared" si="15"/>
        <v>109172</v>
      </c>
      <c r="K51" s="12">
        <f t="shared" si="16"/>
        <v>100040</v>
      </c>
      <c r="L51" s="12">
        <f t="shared" si="16"/>
        <v>83374</v>
      </c>
      <c r="M51" s="12">
        <f t="shared" si="17"/>
        <v>105287</v>
      </c>
      <c r="N51" s="12">
        <f t="shared" si="18"/>
        <v>90021</v>
      </c>
      <c r="O51" s="12">
        <f t="shared" si="18"/>
        <v>101295</v>
      </c>
      <c r="P51" s="12">
        <f t="shared" si="19"/>
        <v>100219</v>
      </c>
      <c r="Q51" s="12">
        <f t="shared" si="19"/>
        <v>102891</v>
      </c>
      <c r="R51" s="12">
        <f t="shared" si="19"/>
        <v>130915</v>
      </c>
      <c r="S51" s="12">
        <f t="shared" si="20"/>
        <v>150772</v>
      </c>
      <c r="T51" s="12">
        <f t="shared" si="20"/>
        <v>155285</v>
      </c>
    </row>
    <row r="52" spans="1:29" x14ac:dyDescent="0.2">
      <c r="A52" s="25"/>
      <c r="B52" s="11" t="s">
        <v>10</v>
      </c>
      <c r="C52" s="12">
        <f t="shared" si="21"/>
        <v>47936</v>
      </c>
      <c r="D52" s="12">
        <f t="shared" si="21"/>
        <v>112111</v>
      </c>
      <c r="E52" s="12">
        <f t="shared" si="21"/>
        <v>60308</v>
      </c>
      <c r="F52" s="12">
        <f t="shared" si="21"/>
        <v>76440</v>
      </c>
      <c r="G52" s="12">
        <f t="shared" si="21"/>
        <v>85666</v>
      </c>
      <c r="H52" s="12">
        <f t="shared" si="21"/>
        <v>70569</v>
      </c>
      <c r="I52" s="12">
        <f t="shared" si="14"/>
        <v>87753</v>
      </c>
      <c r="J52" s="12">
        <f t="shared" si="15"/>
        <v>109154</v>
      </c>
      <c r="K52" s="12">
        <f t="shared" si="16"/>
        <v>100037</v>
      </c>
      <c r="L52" s="12">
        <f t="shared" si="16"/>
        <v>83374</v>
      </c>
      <c r="M52" s="12">
        <f t="shared" si="17"/>
        <v>105287</v>
      </c>
      <c r="N52" s="12">
        <f t="shared" si="18"/>
        <v>85793</v>
      </c>
      <c r="O52" s="12">
        <f>O10+O31</f>
        <v>101295</v>
      </c>
      <c r="P52" s="12">
        <f t="shared" si="19"/>
        <v>100219</v>
      </c>
      <c r="Q52" s="12">
        <f t="shared" si="19"/>
        <v>101975</v>
      </c>
      <c r="R52" s="12">
        <f t="shared" si="19"/>
        <v>116091</v>
      </c>
      <c r="S52" s="12">
        <f t="shared" si="20"/>
        <v>125685</v>
      </c>
      <c r="T52" s="12">
        <f t="shared" si="20"/>
        <v>126165</v>
      </c>
    </row>
    <row r="53" spans="1:29" x14ac:dyDescent="0.2">
      <c r="A53" s="25"/>
      <c r="B53" s="11" t="s">
        <v>5</v>
      </c>
      <c r="C53" s="12">
        <f t="shared" si="21"/>
        <v>515708124.84999996</v>
      </c>
      <c r="D53" s="12">
        <f t="shared" si="21"/>
        <v>1073625982.0599999</v>
      </c>
      <c r="E53" s="12">
        <f t="shared" si="21"/>
        <v>714312983.63</v>
      </c>
      <c r="F53" s="12">
        <f t="shared" si="21"/>
        <v>827985116.93000007</v>
      </c>
      <c r="G53" s="12">
        <f t="shared" si="21"/>
        <v>1048386190.02</v>
      </c>
      <c r="H53" s="12">
        <f t="shared" si="21"/>
        <v>1132334117.0299997</v>
      </c>
      <c r="I53" s="12">
        <f t="shared" si="14"/>
        <v>1472944452.4200001</v>
      </c>
      <c r="J53" s="12">
        <f t="shared" si="15"/>
        <v>1649857008.3099999</v>
      </c>
      <c r="K53" s="12">
        <f t="shared" si="16"/>
        <v>1769283129.79</v>
      </c>
      <c r="L53" s="12">
        <f t="shared" si="16"/>
        <v>1904180720.5399995</v>
      </c>
      <c r="M53" s="12">
        <f t="shared" si="17"/>
        <v>1968212714.5479999</v>
      </c>
      <c r="N53" s="12">
        <f t="shared" si="18"/>
        <v>2363530217.8000002</v>
      </c>
      <c r="O53" s="12">
        <f t="shared" si="18"/>
        <v>2642804048.9099998</v>
      </c>
      <c r="P53" s="12">
        <f t="shared" si="19"/>
        <v>2707108076.5900002</v>
      </c>
      <c r="Q53" s="12">
        <f t="shared" si="19"/>
        <v>2144601059.6499996</v>
      </c>
      <c r="R53" s="12">
        <f t="shared" si="19"/>
        <v>2867564326.0799999</v>
      </c>
      <c r="S53" s="12">
        <f t="shared" si="20"/>
        <v>3716285851.8899999</v>
      </c>
      <c r="T53" s="12">
        <f t="shared" si="20"/>
        <v>4403195680.3399982</v>
      </c>
      <c r="U53" s="9"/>
      <c r="V53" s="9"/>
      <c r="W53" s="9"/>
      <c r="X53" s="9"/>
      <c r="Y53" s="9"/>
      <c r="Z53" s="8"/>
      <c r="AA53" s="8"/>
      <c r="AB53" s="8"/>
      <c r="AC53" s="8"/>
    </row>
    <row r="54" spans="1:29" x14ac:dyDescent="0.2">
      <c r="A54" s="25" t="s">
        <v>7</v>
      </c>
      <c r="B54" s="11" t="s">
        <v>4</v>
      </c>
      <c r="C54" s="12">
        <f t="shared" si="21"/>
        <v>185351</v>
      </c>
      <c r="D54" s="12">
        <f t="shared" si="21"/>
        <v>163815</v>
      </c>
      <c r="E54" s="12">
        <f t="shared" si="21"/>
        <v>125896</v>
      </c>
      <c r="F54" s="12">
        <f t="shared" si="21"/>
        <v>219868</v>
      </c>
      <c r="G54" s="12">
        <f t="shared" si="21"/>
        <v>192403</v>
      </c>
      <c r="H54" s="12">
        <f t="shared" si="21"/>
        <v>214725</v>
      </c>
      <c r="I54" s="12">
        <f t="shared" si="14"/>
        <v>208126</v>
      </c>
      <c r="J54" s="12">
        <f t="shared" si="15"/>
        <v>253184</v>
      </c>
      <c r="K54" s="12">
        <f t="shared" si="16"/>
        <v>218688</v>
      </c>
      <c r="L54" s="12">
        <f t="shared" si="16"/>
        <v>218994</v>
      </c>
      <c r="M54" s="12">
        <f t="shared" si="17"/>
        <v>245871</v>
      </c>
      <c r="N54" s="12">
        <f t="shared" si="18"/>
        <v>222867</v>
      </c>
      <c r="O54" s="12">
        <f t="shared" si="18"/>
        <v>252536</v>
      </c>
      <c r="P54" s="12">
        <f t="shared" si="19"/>
        <v>244536</v>
      </c>
      <c r="Q54" s="12">
        <f t="shared" si="19"/>
        <v>245198</v>
      </c>
      <c r="R54" s="12">
        <f t="shared" si="19"/>
        <v>300625</v>
      </c>
      <c r="S54" s="12">
        <f t="shared" si="20"/>
        <v>282521</v>
      </c>
      <c r="T54" s="12">
        <f t="shared" si="20"/>
        <v>299599</v>
      </c>
      <c r="U54" s="9"/>
      <c r="V54" s="9"/>
      <c r="W54" s="9"/>
      <c r="X54" s="9"/>
      <c r="Y54" s="9"/>
      <c r="Z54" s="9"/>
      <c r="AA54" s="9"/>
      <c r="AB54" s="9"/>
      <c r="AC54" s="9"/>
    </row>
    <row r="55" spans="1:29" x14ac:dyDescent="0.2">
      <c r="A55" s="25"/>
      <c r="B55" s="11" t="s">
        <v>10</v>
      </c>
      <c r="C55" s="12">
        <f t="shared" si="21"/>
        <v>174754</v>
      </c>
      <c r="D55" s="12">
        <f t="shared" si="21"/>
        <v>146591</v>
      </c>
      <c r="E55" s="12">
        <f t="shared" si="21"/>
        <v>106998</v>
      </c>
      <c r="F55" s="12">
        <f t="shared" si="21"/>
        <v>208378</v>
      </c>
      <c r="G55" s="12">
        <f t="shared" si="21"/>
        <v>184399</v>
      </c>
      <c r="H55" s="12">
        <f t="shared" si="21"/>
        <v>203080</v>
      </c>
      <c r="I55" s="12">
        <f t="shared" si="14"/>
        <v>195423</v>
      </c>
      <c r="J55" s="12">
        <f t="shared" si="15"/>
        <v>224891</v>
      </c>
      <c r="K55" s="12">
        <f t="shared" si="16"/>
        <v>203702</v>
      </c>
      <c r="L55" s="12">
        <f t="shared" si="16"/>
        <v>203593</v>
      </c>
      <c r="M55" s="12">
        <f t="shared" si="17"/>
        <v>227643</v>
      </c>
      <c r="N55" s="12">
        <f t="shared" si="18"/>
        <v>196504</v>
      </c>
      <c r="O55" s="12">
        <f t="shared" si="18"/>
        <v>238689</v>
      </c>
      <c r="P55" s="12">
        <f t="shared" si="19"/>
        <v>241366</v>
      </c>
      <c r="Q55" s="12">
        <f t="shared" si="19"/>
        <v>239325</v>
      </c>
      <c r="R55" s="12">
        <f t="shared" si="19"/>
        <v>281928</v>
      </c>
      <c r="S55" s="12">
        <f t="shared" si="20"/>
        <v>254949</v>
      </c>
      <c r="T55" s="12">
        <f t="shared" si="20"/>
        <v>268920</v>
      </c>
      <c r="U55" s="9"/>
      <c r="V55" s="9"/>
      <c r="W55" s="9"/>
      <c r="X55" s="9"/>
      <c r="Y55" s="9"/>
      <c r="Z55" s="9"/>
      <c r="AA55" s="9"/>
      <c r="AB55" s="9"/>
      <c r="AC55" s="9"/>
    </row>
    <row r="56" spans="1:29" x14ac:dyDescent="0.2">
      <c r="A56" s="25"/>
      <c r="B56" s="11" t="s">
        <v>5</v>
      </c>
      <c r="C56" s="12">
        <f t="shared" si="21"/>
        <v>1649362796.3699999</v>
      </c>
      <c r="D56" s="12">
        <f t="shared" si="21"/>
        <v>1709471101.1600001</v>
      </c>
      <c r="E56" s="12">
        <f t="shared" si="21"/>
        <v>1721681609.8800001</v>
      </c>
      <c r="F56" s="12">
        <f t="shared" si="21"/>
        <v>2081267751.9299998</v>
      </c>
      <c r="G56" s="12">
        <f t="shared" si="21"/>
        <v>1854684740.9000001</v>
      </c>
      <c r="H56" s="12">
        <f t="shared" si="21"/>
        <v>2046343978.5799999</v>
      </c>
      <c r="I56" s="12">
        <f t="shared" si="14"/>
        <v>2351529660.1299996</v>
      </c>
      <c r="J56" s="12">
        <f t="shared" si="15"/>
        <v>2413517412.6100001</v>
      </c>
      <c r="K56" s="12">
        <f t="shared" si="16"/>
        <v>2522039715.1400003</v>
      </c>
      <c r="L56" s="12">
        <f t="shared" si="16"/>
        <v>2858828024.8699999</v>
      </c>
      <c r="M56" s="12">
        <f t="shared" si="17"/>
        <v>3413339064.0699997</v>
      </c>
      <c r="N56" s="12">
        <f t="shared" si="18"/>
        <v>4386341931.4300003</v>
      </c>
      <c r="O56" s="12">
        <f>O14+O35</f>
        <v>4689508425.2399998</v>
      </c>
      <c r="P56" s="12">
        <f t="shared" si="19"/>
        <v>5331267201.4799995</v>
      </c>
      <c r="Q56" s="12">
        <f t="shared" si="19"/>
        <v>5294246784.3900013</v>
      </c>
      <c r="R56" s="12">
        <f t="shared" si="19"/>
        <v>6324319191.7799997</v>
      </c>
      <c r="S56" s="12">
        <f t="shared" si="20"/>
        <v>7316985078.8200006</v>
      </c>
      <c r="T56" s="12">
        <f t="shared" si="20"/>
        <v>10260604630.209999</v>
      </c>
    </row>
    <row r="57" spans="1:29" x14ac:dyDescent="0.2">
      <c r="A57" s="25" t="s">
        <v>8</v>
      </c>
      <c r="B57" s="11" t="s">
        <v>4</v>
      </c>
      <c r="C57" s="12">
        <f t="shared" si="21"/>
        <v>240458</v>
      </c>
      <c r="D57" s="12">
        <f t="shared" si="21"/>
        <v>230773</v>
      </c>
      <c r="E57" s="12">
        <f t="shared" si="21"/>
        <v>196976</v>
      </c>
      <c r="F57" s="12">
        <f t="shared" si="21"/>
        <v>269092</v>
      </c>
      <c r="G57" s="12">
        <f t="shared" si="21"/>
        <v>282991</v>
      </c>
      <c r="H57" s="12">
        <f t="shared" si="21"/>
        <v>326714</v>
      </c>
      <c r="I57" s="12">
        <f t="shared" si="14"/>
        <v>319593</v>
      </c>
      <c r="J57" s="12">
        <f t="shared" si="15"/>
        <v>341965</v>
      </c>
      <c r="K57" s="12">
        <f t="shared" si="16"/>
        <v>341371</v>
      </c>
      <c r="L57" s="12">
        <f t="shared" si="16"/>
        <v>329673</v>
      </c>
      <c r="M57" s="12">
        <f t="shared" si="17"/>
        <v>368927</v>
      </c>
      <c r="N57" s="12">
        <f t="shared" si="18"/>
        <v>294906</v>
      </c>
      <c r="O57" s="12">
        <f t="shared" si="18"/>
        <v>383529</v>
      </c>
      <c r="P57" s="12">
        <f t="shared" si="19"/>
        <v>420711</v>
      </c>
      <c r="Q57" s="12">
        <f t="shared" si="19"/>
        <v>498408</v>
      </c>
      <c r="R57" s="12">
        <f t="shared" si="19"/>
        <v>547702</v>
      </c>
      <c r="S57" s="12">
        <f t="shared" si="20"/>
        <v>533956</v>
      </c>
      <c r="T57" s="12">
        <f t="shared" si="20"/>
        <v>555442</v>
      </c>
    </row>
    <row r="58" spans="1:29" x14ac:dyDescent="0.2">
      <c r="A58" s="25"/>
      <c r="B58" s="11" t="s">
        <v>10</v>
      </c>
      <c r="C58" s="12">
        <f t="shared" si="21"/>
        <v>125003</v>
      </c>
      <c r="D58" s="12">
        <f t="shared" si="21"/>
        <v>134088</v>
      </c>
      <c r="E58" s="12">
        <f t="shared" si="21"/>
        <v>107882</v>
      </c>
      <c r="F58" s="12">
        <f t="shared" si="21"/>
        <v>145991</v>
      </c>
      <c r="G58" s="12">
        <f t="shared" si="21"/>
        <v>181620</v>
      </c>
      <c r="H58" s="12">
        <f t="shared" si="21"/>
        <v>250231</v>
      </c>
      <c r="I58" s="12">
        <f t="shared" si="14"/>
        <v>283498</v>
      </c>
      <c r="J58" s="12">
        <f t="shared" si="15"/>
        <v>305249</v>
      </c>
      <c r="K58" s="12">
        <f t="shared" si="16"/>
        <v>301768</v>
      </c>
      <c r="L58" s="12">
        <f t="shared" si="16"/>
        <v>290305</v>
      </c>
      <c r="M58" s="12">
        <f t="shared" si="17"/>
        <v>325894</v>
      </c>
      <c r="N58" s="12">
        <f t="shared" si="18"/>
        <v>243969</v>
      </c>
      <c r="O58" s="12">
        <f t="shared" si="18"/>
        <v>347790</v>
      </c>
      <c r="P58" s="12">
        <f t="shared" si="19"/>
        <v>411695</v>
      </c>
      <c r="Q58" s="12">
        <f t="shared" si="19"/>
        <v>462527</v>
      </c>
      <c r="R58" s="12">
        <f t="shared" si="19"/>
        <v>467158</v>
      </c>
      <c r="S58" s="12">
        <f t="shared" si="20"/>
        <v>435878</v>
      </c>
      <c r="T58" s="12">
        <f t="shared" si="20"/>
        <v>449669</v>
      </c>
    </row>
    <row r="59" spans="1:29" x14ac:dyDescent="0.2">
      <c r="A59" s="25"/>
      <c r="B59" s="11" t="s">
        <v>5</v>
      </c>
      <c r="C59" s="12">
        <f t="shared" si="21"/>
        <v>1199177280.8800001</v>
      </c>
      <c r="D59" s="12">
        <f t="shared" si="21"/>
        <v>1760998415.1799998</v>
      </c>
      <c r="E59" s="12">
        <f t="shared" si="21"/>
        <v>2200912452.71</v>
      </c>
      <c r="F59" s="12">
        <f t="shared" si="21"/>
        <v>2486220124.02</v>
      </c>
      <c r="G59" s="12">
        <f t="shared" si="21"/>
        <v>2627161202.1999998</v>
      </c>
      <c r="H59" s="12">
        <f t="shared" si="21"/>
        <v>3192503190.4400001</v>
      </c>
      <c r="I59" s="12">
        <f t="shared" si="14"/>
        <v>3660767099.23</v>
      </c>
      <c r="J59" s="12">
        <f t="shared" si="15"/>
        <v>3557350623.25</v>
      </c>
      <c r="K59" s="12">
        <f t="shared" si="16"/>
        <v>3548202791.0299993</v>
      </c>
      <c r="L59" s="12">
        <f t="shared" si="16"/>
        <v>3902563848.9700003</v>
      </c>
      <c r="M59" s="12">
        <f t="shared" si="17"/>
        <v>3563267609.0500002</v>
      </c>
      <c r="N59" s="12">
        <f t="shared" si="18"/>
        <v>4318269869.2399998</v>
      </c>
      <c r="O59" s="12">
        <f t="shared" si="18"/>
        <v>5383584683.1900005</v>
      </c>
      <c r="P59" s="12">
        <f t="shared" si="19"/>
        <v>5441642194.8199997</v>
      </c>
      <c r="Q59" s="12">
        <f t="shared" si="19"/>
        <v>6223345210.5300007</v>
      </c>
      <c r="R59" s="12">
        <f t="shared" si="19"/>
        <v>7138131981.5400009</v>
      </c>
      <c r="S59" s="12">
        <f t="shared" si="20"/>
        <v>7859286894.7700005</v>
      </c>
      <c r="T59" s="12">
        <f t="shared" si="20"/>
        <v>9174866762.7500019</v>
      </c>
    </row>
    <row r="60" spans="1:29" x14ac:dyDescent="0.2">
      <c r="A60" s="25" t="s">
        <v>9</v>
      </c>
      <c r="B60" s="11" t="s">
        <v>4</v>
      </c>
      <c r="C60" s="12">
        <f t="shared" si="21"/>
        <v>60014</v>
      </c>
      <c r="D60" s="12">
        <f t="shared" si="21"/>
        <v>71422</v>
      </c>
      <c r="E60" s="12">
        <f t="shared" si="21"/>
        <v>74607</v>
      </c>
      <c r="F60" s="12">
        <f t="shared" si="21"/>
        <v>174259</v>
      </c>
      <c r="G60" s="12">
        <f t="shared" si="21"/>
        <v>202893</v>
      </c>
      <c r="H60" s="12">
        <f t="shared" si="21"/>
        <v>213552</v>
      </c>
      <c r="I60" s="12">
        <f t="shared" si="14"/>
        <v>209939</v>
      </c>
      <c r="J60" s="12">
        <f t="shared" si="15"/>
        <v>209711</v>
      </c>
      <c r="K60" s="12">
        <f t="shared" si="16"/>
        <v>237632</v>
      </c>
      <c r="L60" s="12">
        <f t="shared" si="16"/>
        <v>241555</v>
      </c>
      <c r="M60" s="12">
        <f t="shared" si="17"/>
        <v>281114</v>
      </c>
      <c r="N60" s="12">
        <f t="shared" si="18"/>
        <v>254635</v>
      </c>
      <c r="O60" s="12">
        <f t="shared" si="18"/>
        <v>295990</v>
      </c>
      <c r="P60" s="12">
        <f t="shared" si="19"/>
        <v>301355</v>
      </c>
      <c r="Q60" s="12">
        <f t="shared" si="19"/>
        <v>318885</v>
      </c>
      <c r="R60" s="12">
        <f t="shared" si="19"/>
        <v>394484</v>
      </c>
      <c r="S60" s="12">
        <f t="shared" si="20"/>
        <v>389705</v>
      </c>
      <c r="T60" s="12">
        <f t="shared" si="20"/>
        <v>384588</v>
      </c>
    </row>
    <row r="61" spans="1:29" x14ac:dyDescent="0.2">
      <c r="A61" s="25"/>
      <c r="B61" s="11" t="s">
        <v>10</v>
      </c>
      <c r="C61" s="12">
        <f t="shared" si="21"/>
        <v>31588</v>
      </c>
      <c r="D61" s="12">
        <f t="shared" si="21"/>
        <v>38639</v>
      </c>
      <c r="E61" s="12">
        <f t="shared" si="21"/>
        <v>40509</v>
      </c>
      <c r="F61" s="12">
        <f t="shared" si="21"/>
        <v>84978</v>
      </c>
      <c r="G61" s="12">
        <f t="shared" si="21"/>
        <v>94566</v>
      </c>
      <c r="H61" s="12">
        <f t="shared" si="21"/>
        <v>107225</v>
      </c>
      <c r="I61" s="12">
        <f t="shared" si="14"/>
        <v>123089</v>
      </c>
      <c r="J61" s="12">
        <f t="shared" si="15"/>
        <v>153190</v>
      </c>
      <c r="K61" s="12">
        <f t="shared" si="16"/>
        <v>190173</v>
      </c>
      <c r="L61" s="12">
        <f t="shared" si="16"/>
        <v>180993</v>
      </c>
      <c r="M61" s="12">
        <f t="shared" si="17"/>
        <v>209962</v>
      </c>
      <c r="N61" s="12">
        <f t="shared" si="18"/>
        <v>164310</v>
      </c>
      <c r="O61" s="12">
        <f t="shared" si="18"/>
        <v>213243</v>
      </c>
      <c r="P61" s="12">
        <f t="shared" si="19"/>
        <v>223509</v>
      </c>
      <c r="Q61" s="12">
        <f t="shared" si="19"/>
        <v>245595</v>
      </c>
      <c r="R61" s="12">
        <f t="shared" si="19"/>
        <v>290330</v>
      </c>
      <c r="S61" s="12">
        <f t="shared" si="20"/>
        <v>264315</v>
      </c>
      <c r="T61" s="12">
        <f t="shared" si="20"/>
        <v>264340</v>
      </c>
    </row>
    <row r="62" spans="1:29" x14ac:dyDescent="0.2">
      <c r="A62" s="25"/>
      <c r="B62" s="11" t="s">
        <v>5</v>
      </c>
      <c r="C62" s="12">
        <f t="shared" si="21"/>
        <v>723520406.75</v>
      </c>
      <c r="D62" s="12">
        <f t="shared" si="21"/>
        <v>551309217.38999999</v>
      </c>
      <c r="E62" s="12">
        <f t="shared" si="21"/>
        <v>761831747.46000004</v>
      </c>
      <c r="F62" s="12">
        <f t="shared" si="21"/>
        <v>977631994.21000004</v>
      </c>
      <c r="G62" s="12">
        <f t="shared" si="21"/>
        <v>1368191271.3199999</v>
      </c>
      <c r="H62" s="12">
        <f t="shared" si="21"/>
        <v>1679890814.5900002</v>
      </c>
      <c r="I62" s="12">
        <f t="shared" si="14"/>
        <v>1565224071.8000002</v>
      </c>
      <c r="J62" s="12">
        <f t="shared" si="15"/>
        <v>1390328267.4099998</v>
      </c>
      <c r="K62" s="12">
        <f t="shared" si="16"/>
        <v>1715628945.6900001</v>
      </c>
      <c r="L62" s="12">
        <f t="shared" si="16"/>
        <v>2339898355.9200001</v>
      </c>
      <c r="M62" s="12">
        <f t="shared" si="17"/>
        <v>2470244148.5</v>
      </c>
      <c r="N62" s="12">
        <f t="shared" si="18"/>
        <v>4610424924.0100002</v>
      </c>
      <c r="O62" s="12">
        <f t="shared" si="18"/>
        <v>6356519094.4099998</v>
      </c>
      <c r="P62" s="12">
        <f t="shared" si="19"/>
        <v>6732631194.0299997</v>
      </c>
      <c r="Q62" s="12">
        <f t="shared" si="19"/>
        <v>4068656161.9200001</v>
      </c>
      <c r="R62" s="12">
        <f t="shared" si="19"/>
        <v>4399907454.8600006</v>
      </c>
      <c r="S62" s="12">
        <f t="shared" si="20"/>
        <v>4314611378.6700001</v>
      </c>
      <c r="T62" s="12">
        <f t="shared" si="20"/>
        <v>6124322533.9200001</v>
      </c>
    </row>
    <row r="63" spans="1:29" x14ac:dyDescent="0.2">
      <c r="A63" s="34" t="s">
        <v>2</v>
      </c>
      <c r="B63" s="15" t="s">
        <v>4</v>
      </c>
      <c r="C63" s="16">
        <f t="shared" ref="C63:G65" si="22">SUM(C48,C51,C54,C57,C60)</f>
        <v>582213</v>
      </c>
      <c r="D63" s="16">
        <f t="shared" si="22"/>
        <v>684068</v>
      </c>
      <c r="E63" s="16">
        <f t="shared" si="22"/>
        <v>571520</v>
      </c>
      <c r="F63" s="16">
        <f t="shared" si="22"/>
        <v>910322</v>
      </c>
      <c r="G63" s="16">
        <f t="shared" si="22"/>
        <v>956282</v>
      </c>
      <c r="H63" s="18">
        <f t="shared" ref="H63:I65" si="23">SUM(H48,H51,H54,H57,H60)</f>
        <v>1145598</v>
      </c>
      <c r="I63" s="18">
        <f t="shared" si="23"/>
        <v>1141846</v>
      </c>
      <c r="J63" s="18">
        <f t="shared" ref="J63:K65" si="24">SUM(J48,J51,J54,J57,J60)</f>
        <v>1213903</v>
      </c>
      <c r="K63" s="18">
        <f t="shared" si="24"/>
        <v>1226628</v>
      </c>
      <c r="L63" s="18">
        <f t="shared" ref="L63:M65" si="25">SUM(L48,L51,L54,L57,L60)</f>
        <v>1219393</v>
      </c>
      <c r="M63" s="18">
        <f t="shared" si="25"/>
        <v>1438775</v>
      </c>
      <c r="N63" s="18">
        <f t="shared" ref="N63:P65" si="26">SUM(N48,N51,N54,N57,N60)</f>
        <v>1172767</v>
      </c>
      <c r="O63" s="18">
        <f t="shared" ref="O63:T63" si="27">SUM(O48,O51,O54,O57,O60)</f>
        <v>1380091</v>
      </c>
      <c r="P63" s="18">
        <f t="shared" si="27"/>
        <v>1487699</v>
      </c>
      <c r="Q63" s="18">
        <f t="shared" si="27"/>
        <v>1623945</v>
      </c>
      <c r="R63" s="18">
        <f t="shared" si="27"/>
        <v>1920001</v>
      </c>
      <c r="S63" s="18">
        <f t="shared" si="27"/>
        <v>1819018</v>
      </c>
      <c r="T63" s="16">
        <f t="shared" si="27"/>
        <v>1989900</v>
      </c>
    </row>
    <row r="64" spans="1:29" x14ac:dyDescent="0.2">
      <c r="A64" s="34"/>
      <c r="B64" s="15" t="s">
        <v>11</v>
      </c>
      <c r="C64" s="16">
        <f t="shared" si="22"/>
        <v>402553</v>
      </c>
      <c r="D64" s="16">
        <f t="shared" si="22"/>
        <v>502244</v>
      </c>
      <c r="E64" s="16">
        <f t="shared" si="22"/>
        <v>383390</v>
      </c>
      <c r="F64" s="16">
        <f t="shared" si="22"/>
        <v>641393</v>
      </c>
      <c r="G64" s="16">
        <f t="shared" si="22"/>
        <v>709288</v>
      </c>
      <c r="H64" s="18">
        <f t="shared" si="23"/>
        <v>871643</v>
      </c>
      <c r="I64" s="18">
        <f t="shared" si="23"/>
        <v>943992</v>
      </c>
      <c r="J64" s="18">
        <f t="shared" si="24"/>
        <v>1049685</v>
      </c>
      <c r="K64" s="18">
        <f t="shared" si="24"/>
        <v>1081967</v>
      </c>
      <c r="L64" s="18">
        <f t="shared" si="25"/>
        <v>1055976</v>
      </c>
      <c r="M64" s="18">
        <f t="shared" si="25"/>
        <v>1247836</v>
      </c>
      <c r="N64" s="18">
        <f t="shared" si="26"/>
        <v>941346</v>
      </c>
      <c r="O64" s="18">
        <f>SUM(O49,O52,O55,O58,O61)</f>
        <v>1204538</v>
      </c>
      <c r="P64" s="18">
        <f t="shared" si="26"/>
        <v>1348650</v>
      </c>
      <c r="Q64" s="18">
        <f t="shared" ref="Q64:T65" si="28">SUM(Q49,Q52,Q55,Q58,Q61)</f>
        <v>1443020</v>
      </c>
      <c r="R64" s="18">
        <f t="shared" si="28"/>
        <v>1641033</v>
      </c>
      <c r="S64" s="18">
        <f t="shared" si="28"/>
        <v>1483345</v>
      </c>
      <c r="T64" s="16">
        <f t="shared" si="28"/>
        <v>1621325</v>
      </c>
    </row>
    <row r="65" spans="1:29" x14ac:dyDescent="0.2">
      <c r="A65" s="34"/>
      <c r="B65" s="15" t="s">
        <v>5</v>
      </c>
      <c r="C65" s="16">
        <f t="shared" si="22"/>
        <v>4670314786.0500002</v>
      </c>
      <c r="D65" s="16">
        <f t="shared" si="22"/>
        <v>6230410465.2300005</v>
      </c>
      <c r="E65" s="16">
        <f t="shared" si="22"/>
        <v>7136302480.54</v>
      </c>
      <c r="F65" s="16">
        <f t="shared" si="22"/>
        <v>8129477240.8100004</v>
      </c>
      <c r="G65" s="16">
        <f t="shared" si="22"/>
        <v>8902649095.4300003</v>
      </c>
      <c r="H65" s="18">
        <f t="shared" si="23"/>
        <v>12180190968.02</v>
      </c>
      <c r="I65" s="18">
        <f t="shared" si="23"/>
        <v>12688741748.790001</v>
      </c>
      <c r="J65" s="18">
        <f t="shared" si="24"/>
        <v>12875371479.130001</v>
      </c>
      <c r="K65" s="18">
        <f t="shared" si="24"/>
        <v>13332812332.98</v>
      </c>
      <c r="L65" s="18">
        <f t="shared" si="25"/>
        <v>14867390831.870001</v>
      </c>
      <c r="M65" s="18">
        <f t="shared" si="25"/>
        <v>16869280002.298</v>
      </c>
      <c r="N65" s="18">
        <f t="shared" si="26"/>
        <v>22296002886.784004</v>
      </c>
      <c r="O65" s="18">
        <f>SUM(O50,O53,O56,O59,O62)</f>
        <v>27110042701.560001</v>
      </c>
      <c r="P65" s="18">
        <f t="shared" si="26"/>
        <v>28993522234.509998</v>
      </c>
      <c r="Q65" s="18">
        <f t="shared" si="28"/>
        <v>32924623964.25</v>
      </c>
      <c r="R65" s="18">
        <f t="shared" si="28"/>
        <v>37204927263.279999</v>
      </c>
      <c r="S65" s="18">
        <f t="shared" si="28"/>
        <v>45645217782.949997</v>
      </c>
      <c r="T65" s="16">
        <f>SUM(T50,T53,T56,T59,T62)</f>
        <v>50144303893.5</v>
      </c>
    </row>
    <row r="67" spans="1:29" s="8" customFormat="1" ht="12" customHeight="1" x14ac:dyDescent="0.2">
      <c r="A67" s="7" t="s">
        <v>18</v>
      </c>
      <c r="C67" s="9"/>
      <c r="D67" s="9"/>
      <c r="E67" s="9"/>
      <c r="F67" s="9"/>
      <c r="G67" s="9"/>
      <c r="H67" s="9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/>
      <c r="AA67"/>
      <c r="AB67"/>
      <c r="AC67"/>
    </row>
    <row r="68" spans="1:29" s="8" customFormat="1" ht="12" customHeight="1" x14ac:dyDescent="0.2">
      <c r="A68" s="7" t="s">
        <v>14</v>
      </c>
      <c r="C68" s="9"/>
      <c r="D68" s="9"/>
      <c r="E68" s="9"/>
      <c r="F68" s="9"/>
      <c r="G68" s="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/>
      <c r="AA68"/>
      <c r="AB68"/>
      <c r="AC68"/>
    </row>
    <row r="69" spans="1:29" s="8" customFormat="1" ht="12" customHeight="1" x14ac:dyDescent="0.2">
      <c r="A69"/>
      <c r="C69" s="9"/>
      <c r="D69" s="9"/>
      <c r="E69" s="9"/>
      <c r="F69" s="9"/>
      <c r="G69" s="9"/>
      <c r="H69" s="9"/>
      <c r="I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/>
      <c r="AA69"/>
      <c r="AB69"/>
      <c r="AC69"/>
    </row>
  </sheetData>
  <mergeCells count="32">
    <mergeCell ref="C45:T45"/>
    <mergeCell ref="A9:A11"/>
    <mergeCell ref="A30:A32"/>
    <mergeCell ref="A21:A23"/>
    <mergeCell ref="A36:A38"/>
    <mergeCell ref="A24:A26"/>
    <mergeCell ref="B45:B47"/>
    <mergeCell ref="A18:A20"/>
    <mergeCell ref="A33:A35"/>
    <mergeCell ref="C24:T24"/>
    <mergeCell ref="C1:T1"/>
    <mergeCell ref="C25:T25"/>
    <mergeCell ref="B24:B26"/>
    <mergeCell ref="A63:A65"/>
    <mergeCell ref="A39:A41"/>
    <mergeCell ref="A42:A44"/>
    <mergeCell ref="A45:A47"/>
    <mergeCell ref="A48:A50"/>
    <mergeCell ref="A57:A59"/>
    <mergeCell ref="A60:A62"/>
    <mergeCell ref="A6:A8"/>
    <mergeCell ref="A3:A5"/>
    <mergeCell ref="A51:A53"/>
    <mergeCell ref="A54:A56"/>
    <mergeCell ref="C46:T46"/>
    <mergeCell ref="A27:A29"/>
    <mergeCell ref="C2:T2"/>
    <mergeCell ref="B3:B5"/>
    <mergeCell ref="A15:A17"/>
    <mergeCell ref="A12:A14"/>
    <mergeCell ref="C3:T3"/>
    <mergeCell ref="C4:T4"/>
  </mergeCells>
  <phoneticPr fontId="0" type="noConversion"/>
  <pageMargins left="0.99" right="0" top="0.52" bottom="0.27559055118110237" header="0.31496062992125984" footer="0.35433070866141736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Conselho da Justiça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Joelmir Rodrigues da Silva</cp:lastModifiedBy>
  <cp:lastPrinted>2021-03-19T16:33:10Z</cp:lastPrinted>
  <dcterms:created xsi:type="dcterms:W3CDTF">2006-10-06T14:25:31Z</dcterms:created>
  <dcterms:modified xsi:type="dcterms:W3CDTF">2022-08-12T15:29:10Z</dcterms:modified>
</cp:coreProperties>
</file>